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skolas Nr.1" sheetId="1" r:id="rId1"/>
    <sheet name="bērni līdz 5 gadiem Nr.3" sheetId="2" r:id="rId2"/>
    <sheet name="bērni no 5.gadu vec. Nr.5" sheetId="3" r:id="rId3"/>
  </sheets>
  <definedNames/>
  <calcPr fullCalcOnLoad="1"/>
</workbook>
</file>

<file path=xl/sharedStrings.xml><?xml version="1.0" encoding="utf-8"?>
<sst xmlns="http://schemas.openxmlformats.org/spreadsheetml/2006/main" count="147" uniqueCount="79">
  <si>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</si>
  <si>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</si>
  <si>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</si>
  <si>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</si>
  <si>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</si>
  <si>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</si>
  <si>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</si>
  <si>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</si>
  <si>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</si>
  <si>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</si>
  <si>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</si>
  <si>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Madonas vakara un neklātienes 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</si>
  <si>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</si>
  <si>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</si>
  <si>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</si>
  <si>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</si>
  <si>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</si>
  <si>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</si>
  <si>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</si>
  <si>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</si>
  <si>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</si>
  <si>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</si>
  <si>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</si>
  <si>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</si>
  <si>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</si>
  <si>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</si>
  <si>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</si>
  <si>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</si>
  <si>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</si>
  <si>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</si>
  <si>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</si>
  <si>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</si>
  <si>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</si>
  <si>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</si>
  <si>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</si>
  <si>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</si>
  <si>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</si>
  <si>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</si>
  <si>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</si>
  <si>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</si>
  <si>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</si>
  <si>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</si>
  <si>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</si>
  <si>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</si>
  <si>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</si>
  <si>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</si>
  <si>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</si>
  <si>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</si>
  <si>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</si>
  <si>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</si>
  <si>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</si>
  <si>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</si>
  <si>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</si>
  <si>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</si>
  <si>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</si>
  <si>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</si>
  <si>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</si>
  <si>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</si>
  <si>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</si>
  <si>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</si>
  <si>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 xml:space="preserve">Izmaksu aprēķins 2018. gadā par vienu audzēkni    </t>
  </si>
  <si>
    <t>Pēc 2017.gada naudas plūsmas</t>
  </si>
  <si>
    <t xml:space="preserve">Skolēnu skaits uz 01.01.2018. </t>
  </si>
  <si>
    <t>09.200. Pamata un vispārējās izglītības iestāžu izdevumi pēc 2017.gada naudas plūsmas  (eiro)</t>
  </si>
  <si>
    <t xml:space="preserve">Izmaksu aprēķins 2018. gadā bērniem līdz 5.gadu vecumam    </t>
  </si>
  <si>
    <t xml:space="preserve">        09.100. Pirmsskolas  izglītības iestāžu izdevumi pēc 2017.gada naudas plūsmas (eiro)</t>
  </si>
  <si>
    <t xml:space="preserve">Bērnu skaits uz 01.01.2018. </t>
  </si>
  <si>
    <t xml:space="preserve">Izmaksu aprēķins 2018. gadā bērniem no 5.gadu vecuma   </t>
  </si>
  <si>
    <t>Pēc 2017.gada naudas plūsmas (eiro)</t>
  </si>
  <si>
    <t>Madonas pilsētas vidusskola</t>
  </si>
  <si>
    <t>Mārcienas sākumsk.</t>
  </si>
  <si>
    <t>Pielikums Nr.1</t>
  </si>
  <si>
    <t>Madonas novada pašvaldības domes</t>
  </si>
  <si>
    <t>28.02.2018. lēmumam Nr.76</t>
  </si>
  <si>
    <t xml:space="preserve"> (protokols Nr.3, 36.p.)</t>
  </si>
  <si>
    <t>Pielikums Nr.3</t>
  </si>
  <si>
    <t>(protokols Nr.3, 36.p.)</t>
  </si>
  <si>
    <t>Pielikums Nr.5</t>
  </si>
  <si>
    <t>Madonas novada pāsvaldības domes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</si>
</sst>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9" width="9.140625" style="0" customWidth="1"/>
    <col min="20" max="21" width="9.140625" style="7" customWidth="1"/>
    <col min="22" max="22" width="10.57421875" style="7" customWidth="1"/>
    <col min="23" max="27" width="9.140625" style="7" customWidth="1"/>
  </cols>
  <sheetData>
    <row r="1" spans="15:19" ht="15.75">
      <c r="O1" s="65"/>
      <c r="P1" s="65"/>
      <c r="Q1" s="71" t="s">
        <v>71</v>
      </c>
      <c r="R1" s="71"/>
      <c r="S1" s="71"/>
    </row>
    <row r="2" spans="15:19" ht="15.75">
      <c r="O2" s="71" t="s">
        <v>72</v>
      </c>
      <c r="P2" s="71"/>
      <c r="Q2" s="71"/>
      <c r="R2" s="71"/>
      <c r="S2" s="71"/>
    </row>
    <row r="3" spans="15:19" ht="15.75">
      <c r="O3" s="65"/>
      <c r="P3" s="71" t="s">
        <v>73</v>
      </c>
      <c r="Q3" s="71"/>
      <c r="R3" s="71"/>
      <c r="S3" s="71"/>
    </row>
    <row r="4" spans="15:19" ht="15.75">
      <c r="O4" s="71" t="s">
        <v>74</v>
      </c>
      <c r="P4" s="71"/>
      <c r="Q4" s="71"/>
      <c r="R4" s="71"/>
      <c r="S4" s="71"/>
    </row>
    <row r="5" ht="15">
      <c r="B5" s="11" t="s">
        <v>60</v>
      </c>
    </row>
    <row r="6" spans="1:3" ht="12.75">
      <c r="A6" s="1"/>
      <c r="B6" s="3" t="s">
        <v>61</v>
      </c>
      <c r="C6" s="1"/>
    </row>
    <row r="7" spans="1:3" ht="12.75">
      <c r="A7" s="1"/>
      <c r="B7" s="3"/>
      <c r="C7" s="1"/>
    </row>
    <row r="8" spans="1:19" ht="52.5" customHeight="1">
      <c r="A8" s="25" t="s">
        <v>1</v>
      </c>
      <c r="B8" s="26" t="s">
        <v>0</v>
      </c>
      <c r="C8" s="48" t="s">
        <v>69</v>
      </c>
      <c r="D8" s="48" t="s">
        <v>10</v>
      </c>
      <c r="E8" s="49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4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70</v>
      </c>
      <c r="R8" s="27" t="s">
        <v>24</v>
      </c>
      <c r="S8" s="24" t="s">
        <v>25</v>
      </c>
    </row>
    <row r="9" spans="1:19" ht="22.5" customHeight="1">
      <c r="A9" s="8"/>
      <c r="B9" s="9" t="s">
        <v>62</v>
      </c>
      <c r="C9" s="23">
        <v>997</v>
      </c>
      <c r="D9" s="18">
        <v>266</v>
      </c>
      <c r="E9" s="18">
        <v>88</v>
      </c>
      <c r="F9" s="41">
        <v>69</v>
      </c>
      <c r="G9" s="41">
        <v>78</v>
      </c>
      <c r="H9" s="41">
        <v>92</v>
      </c>
      <c r="I9" s="41">
        <v>80</v>
      </c>
      <c r="J9" s="41">
        <v>125</v>
      </c>
      <c r="K9" s="41">
        <v>57</v>
      </c>
      <c r="L9" s="41">
        <v>76</v>
      </c>
      <c r="M9" s="41">
        <v>157</v>
      </c>
      <c r="N9" s="41">
        <v>93</v>
      </c>
      <c r="O9" s="41">
        <v>59</v>
      </c>
      <c r="P9" s="41">
        <v>35</v>
      </c>
      <c r="Q9" s="41">
        <v>19</v>
      </c>
      <c r="R9" s="41">
        <v>51</v>
      </c>
      <c r="S9" s="45">
        <f>SUM(C9:R9)</f>
        <v>2342</v>
      </c>
    </row>
    <row r="10" spans="1:19" ht="29.25" customHeight="1">
      <c r="A10" s="69" t="s">
        <v>63</v>
      </c>
      <c r="B10" s="70"/>
      <c r="C10" s="70"/>
      <c r="D10" s="70"/>
      <c r="E10" s="18"/>
      <c r="S10" s="45">
        <f aca="true" t="shared" si="0" ref="S10:S30">SUM(C10:R10)</f>
        <v>0</v>
      </c>
    </row>
    <row r="11" spans="1:19" ht="39.75" customHeight="1">
      <c r="A11" s="12">
        <v>1100</v>
      </c>
      <c r="B11" s="2" t="s">
        <v>50</v>
      </c>
      <c r="C11" s="46">
        <v>330817</v>
      </c>
      <c r="D11" s="18">
        <v>95279</v>
      </c>
      <c r="E11" s="18">
        <v>13928</v>
      </c>
      <c r="F11" s="46">
        <v>56538</v>
      </c>
      <c r="G11" s="46">
        <v>34746</v>
      </c>
      <c r="H11" s="46">
        <v>39956</v>
      </c>
      <c r="I11" s="46">
        <v>47424</v>
      </c>
      <c r="J11" s="54">
        <v>68068</v>
      </c>
      <c r="K11" s="46">
        <v>40324</v>
      </c>
      <c r="L11" s="46">
        <v>52954</v>
      </c>
      <c r="M11" s="46">
        <v>104308</v>
      </c>
      <c r="N11" s="46">
        <v>76489</v>
      </c>
      <c r="O11" s="46">
        <v>82573</v>
      </c>
      <c r="P11" s="46">
        <v>22903</v>
      </c>
      <c r="Q11" s="46">
        <v>24880</v>
      </c>
      <c r="R11" s="46">
        <v>40869</v>
      </c>
      <c r="S11" s="45">
        <f t="shared" si="0"/>
        <v>1132056</v>
      </c>
    </row>
    <row r="12" spans="1:19" ht="69.75" customHeight="1">
      <c r="A12" s="12">
        <v>1200</v>
      </c>
      <c r="B12" s="2" t="s">
        <v>49</v>
      </c>
      <c r="C12" s="46">
        <v>95347</v>
      </c>
      <c r="D12" s="18">
        <v>26310</v>
      </c>
      <c r="E12" s="18">
        <v>4047</v>
      </c>
      <c r="F12" s="46">
        <v>15405</v>
      </c>
      <c r="G12" s="46">
        <v>9642</v>
      </c>
      <c r="H12" s="46">
        <v>9892</v>
      </c>
      <c r="I12" s="46">
        <v>12812</v>
      </c>
      <c r="J12" s="54">
        <v>18773</v>
      </c>
      <c r="K12" s="46">
        <v>13216</v>
      </c>
      <c r="L12" s="46">
        <v>13215</v>
      </c>
      <c r="M12" s="46">
        <v>27736</v>
      </c>
      <c r="N12" s="46">
        <v>18882</v>
      </c>
      <c r="O12" s="46">
        <v>21175</v>
      </c>
      <c r="P12" s="46">
        <v>5403</v>
      </c>
      <c r="Q12" s="46">
        <v>5860</v>
      </c>
      <c r="R12" s="46">
        <v>9641</v>
      </c>
      <c r="S12" s="45">
        <f t="shared" si="0"/>
        <v>307356</v>
      </c>
    </row>
    <row r="13" spans="1:19" ht="45.75" customHeight="1">
      <c r="A13" s="12">
        <v>2100</v>
      </c>
      <c r="B13" s="2" t="s">
        <v>51</v>
      </c>
      <c r="C13" s="46">
        <v>629</v>
      </c>
      <c r="D13" s="18">
        <v>14</v>
      </c>
      <c r="E13" s="18"/>
      <c r="F13" s="46">
        <v>29</v>
      </c>
      <c r="G13" s="46"/>
      <c r="H13" s="46"/>
      <c r="I13" s="46">
        <v>12</v>
      </c>
      <c r="J13" s="54">
        <v>917</v>
      </c>
      <c r="K13" s="46">
        <v>27</v>
      </c>
      <c r="L13" s="46"/>
      <c r="M13" s="46">
        <v>26</v>
      </c>
      <c r="N13" s="46"/>
      <c r="O13" s="46">
        <v>273</v>
      </c>
      <c r="P13" s="46">
        <v>95</v>
      </c>
      <c r="Q13" s="46"/>
      <c r="R13" s="46">
        <v>15</v>
      </c>
      <c r="S13" s="45">
        <f t="shared" si="0"/>
        <v>2037</v>
      </c>
    </row>
    <row r="14" spans="1:22" ht="21.75" customHeight="1">
      <c r="A14" s="12">
        <v>2200</v>
      </c>
      <c r="B14" s="2" t="s">
        <v>52</v>
      </c>
      <c r="C14" s="46">
        <f aca="true" t="shared" si="1" ref="C14:R14">C15+C16+C17+C18+C19+C20</f>
        <v>161592</v>
      </c>
      <c r="D14" s="46">
        <f t="shared" si="1"/>
        <v>82381</v>
      </c>
      <c r="E14" s="46">
        <f t="shared" si="1"/>
        <v>464</v>
      </c>
      <c r="F14" s="46">
        <f t="shared" si="1"/>
        <v>40730</v>
      </c>
      <c r="G14" s="46">
        <f t="shared" si="1"/>
        <v>56388</v>
      </c>
      <c r="H14" s="46">
        <f t="shared" si="1"/>
        <v>15820</v>
      </c>
      <c r="I14" s="46">
        <f t="shared" si="1"/>
        <v>18616</v>
      </c>
      <c r="J14" s="46">
        <f t="shared" si="1"/>
        <v>45081</v>
      </c>
      <c r="K14" s="46">
        <f t="shared" si="1"/>
        <v>31733</v>
      </c>
      <c r="L14" s="46">
        <f t="shared" si="1"/>
        <v>26401</v>
      </c>
      <c r="M14" s="46">
        <f t="shared" si="1"/>
        <v>28222</v>
      </c>
      <c r="N14" s="46">
        <f t="shared" si="1"/>
        <v>20627</v>
      </c>
      <c r="O14" s="46">
        <f t="shared" si="1"/>
        <v>22486</v>
      </c>
      <c r="P14" s="46">
        <f t="shared" si="1"/>
        <v>9745</v>
      </c>
      <c r="Q14" s="46">
        <f t="shared" si="1"/>
        <v>18429</v>
      </c>
      <c r="R14" s="46">
        <f t="shared" si="1"/>
        <v>21111</v>
      </c>
      <c r="S14" s="45">
        <f t="shared" si="0"/>
        <v>599826</v>
      </c>
      <c r="V14" s="33"/>
    </row>
    <row r="15" spans="1:28" ht="18.75" customHeight="1">
      <c r="A15" s="13">
        <v>2210</v>
      </c>
      <c r="B15" s="4" t="s">
        <v>2</v>
      </c>
      <c r="C15" s="46">
        <v>5760</v>
      </c>
      <c r="D15" s="18">
        <v>4382</v>
      </c>
      <c r="E15" s="18">
        <v>367</v>
      </c>
      <c r="F15" s="46">
        <v>2186</v>
      </c>
      <c r="G15" s="46">
        <v>770</v>
      </c>
      <c r="H15" s="46">
        <v>382</v>
      </c>
      <c r="I15" s="46">
        <v>855</v>
      </c>
      <c r="J15" s="54">
        <v>905</v>
      </c>
      <c r="K15" s="46">
        <v>1439</v>
      </c>
      <c r="L15" s="46">
        <v>482</v>
      </c>
      <c r="M15" s="46">
        <v>796</v>
      </c>
      <c r="N15" s="46">
        <v>1212</v>
      </c>
      <c r="O15" s="46">
        <v>1186</v>
      </c>
      <c r="P15" s="46">
        <v>427</v>
      </c>
      <c r="Q15" s="46">
        <v>1064</v>
      </c>
      <c r="R15" s="46">
        <v>1451</v>
      </c>
      <c r="S15" s="45">
        <f t="shared" si="0"/>
        <v>23664</v>
      </c>
      <c r="V15" s="33"/>
      <c r="W15" s="33"/>
      <c r="X15" s="33"/>
      <c r="Y15" s="33"/>
      <c r="AA15" s="33"/>
      <c r="AB15" s="21"/>
    </row>
    <row r="16" spans="1:28" ht="21" customHeight="1">
      <c r="A16" s="13">
        <v>2220</v>
      </c>
      <c r="B16" s="4" t="s">
        <v>3</v>
      </c>
      <c r="C16" s="46">
        <v>117181</v>
      </c>
      <c r="D16" s="18">
        <v>54750</v>
      </c>
      <c r="E16" s="18"/>
      <c r="F16" s="46">
        <v>17915</v>
      </c>
      <c r="G16" s="46">
        <v>47669</v>
      </c>
      <c r="H16" s="46">
        <v>7897</v>
      </c>
      <c r="I16" s="46">
        <v>7436</v>
      </c>
      <c r="J16" s="54">
        <v>24177</v>
      </c>
      <c r="K16" s="46">
        <v>6088</v>
      </c>
      <c r="L16" s="46">
        <v>14745</v>
      </c>
      <c r="M16" s="46">
        <v>16999</v>
      </c>
      <c r="N16" s="46">
        <v>11893</v>
      </c>
      <c r="O16" s="46">
        <v>3184</v>
      </c>
      <c r="P16" s="46">
        <v>3771</v>
      </c>
      <c r="Q16" s="46">
        <v>15304</v>
      </c>
      <c r="R16" s="46">
        <v>6184</v>
      </c>
      <c r="S16" s="45">
        <f t="shared" si="0"/>
        <v>355193</v>
      </c>
      <c r="V16" s="33"/>
      <c r="W16" s="33"/>
      <c r="X16" s="33"/>
      <c r="Y16" s="33"/>
      <c r="AA16" s="33"/>
      <c r="AB16" s="21"/>
    </row>
    <row r="17" spans="1:28" ht="27" customHeight="1">
      <c r="A17" s="13">
        <v>2230</v>
      </c>
      <c r="B17" s="4" t="s">
        <v>4</v>
      </c>
      <c r="C17" s="46">
        <v>10364</v>
      </c>
      <c r="D17" s="18">
        <v>4220</v>
      </c>
      <c r="E17" s="18">
        <v>97</v>
      </c>
      <c r="F17" s="46">
        <v>1502</v>
      </c>
      <c r="G17" s="46">
        <v>3801</v>
      </c>
      <c r="H17" s="46">
        <v>1163</v>
      </c>
      <c r="I17" s="46">
        <v>377</v>
      </c>
      <c r="J17" s="54">
        <v>3679</v>
      </c>
      <c r="K17" s="46">
        <v>1567</v>
      </c>
      <c r="L17" s="46">
        <v>962</v>
      </c>
      <c r="M17" s="46">
        <v>1381</v>
      </c>
      <c r="N17" s="46">
        <v>480</v>
      </c>
      <c r="O17" s="46">
        <v>3816</v>
      </c>
      <c r="P17" s="46">
        <v>731</v>
      </c>
      <c r="Q17" s="46">
        <v>532</v>
      </c>
      <c r="R17" s="46">
        <v>2425</v>
      </c>
      <c r="S17" s="45">
        <f t="shared" si="0"/>
        <v>37097</v>
      </c>
      <c r="V17" s="33"/>
      <c r="W17" s="33"/>
      <c r="X17" s="33"/>
      <c r="Y17" s="33"/>
      <c r="AA17" s="33"/>
      <c r="AB17" s="21"/>
    </row>
    <row r="18" spans="1:28" ht="27" customHeight="1">
      <c r="A18" s="13">
        <v>2240</v>
      </c>
      <c r="B18" s="4" t="s">
        <v>53</v>
      </c>
      <c r="C18" s="46">
        <v>24947</v>
      </c>
      <c r="D18" s="18">
        <v>4641</v>
      </c>
      <c r="E18" s="18"/>
      <c r="F18" s="46">
        <v>18510</v>
      </c>
      <c r="G18" s="46">
        <v>3723</v>
      </c>
      <c r="H18" s="46">
        <v>5852</v>
      </c>
      <c r="I18" s="46">
        <v>9738</v>
      </c>
      <c r="J18" s="54">
        <v>15171</v>
      </c>
      <c r="K18" s="46">
        <v>21798</v>
      </c>
      <c r="L18" s="46">
        <v>10202</v>
      </c>
      <c r="M18" s="46">
        <v>8456</v>
      </c>
      <c r="N18" s="46">
        <v>6592</v>
      </c>
      <c r="O18" s="46">
        <v>13182</v>
      </c>
      <c r="P18" s="46">
        <v>3455</v>
      </c>
      <c r="Q18" s="46">
        <v>1136</v>
      </c>
      <c r="R18" s="46">
        <v>10627</v>
      </c>
      <c r="S18" s="45">
        <f t="shared" si="0"/>
        <v>158030</v>
      </c>
      <c r="V18" s="33"/>
      <c r="W18" s="33"/>
      <c r="X18" s="33"/>
      <c r="Y18" s="33"/>
      <c r="AA18" s="33"/>
      <c r="AB18" s="21"/>
    </row>
    <row r="19" spans="1:28" ht="17.25" customHeight="1">
      <c r="A19" s="13">
        <v>2250</v>
      </c>
      <c r="B19" s="4" t="s">
        <v>5</v>
      </c>
      <c r="C19" s="46"/>
      <c r="D19" s="18">
        <v>363</v>
      </c>
      <c r="E19" s="18"/>
      <c r="F19" s="46">
        <v>617</v>
      </c>
      <c r="G19" s="46">
        <v>413</v>
      </c>
      <c r="H19" s="46">
        <v>526</v>
      </c>
      <c r="I19" s="46">
        <v>108</v>
      </c>
      <c r="J19" s="54">
        <v>465</v>
      </c>
      <c r="K19" s="46">
        <v>478</v>
      </c>
      <c r="L19" s="46">
        <v>10</v>
      </c>
      <c r="M19" s="46">
        <v>166</v>
      </c>
      <c r="N19" s="46">
        <v>450</v>
      </c>
      <c r="O19" s="46">
        <v>413</v>
      </c>
      <c r="P19" s="46">
        <v>942</v>
      </c>
      <c r="Q19" s="46">
        <v>344</v>
      </c>
      <c r="R19" s="46">
        <v>424</v>
      </c>
      <c r="S19" s="45">
        <f t="shared" si="0"/>
        <v>5719</v>
      </c>
      <c r="V19" s="33"/>
      <c r="W19" s="33"/>
      <c r="X19" s="33"/>
      <c r="Y19" s="33"/>
      <c r="AA19" s="33"/>
      <c r="AB19" s="21"/>
    </row>
    <row r="20" spans="1:28" ht="27" customHeight="1">
      <c r="A20" s="13">
        <v>2260</v>
      </c>
      <c r="B20" s="4" t="s">
        <v>54</v>
      </c>
      <c r="C20" s="46">
        <v>3340</v>
      </c>
      <c r="D20" s="18">
        <v>14025</v>
      </c>
      <c r="E20" s="18"/>
      <c r="F20" s="46">
        <v>0</v>
      </c>
      <c r="G20" s="46">
        <v>12</v>
      </c>
      <c r="H20" s="46"/>
      <c r="I20" s="46">
        <v>102</v>
      </c>
      <c r="J20" s="54">
        <v>684</v>
      </c>
      <c r="K20" s="46">
        <v>363</v>
      </c>
      <c r="L20" s="46"/>
      <c r="M20" s="46">
        <v>424</v>
      </c>
      <c r="N20" s="46"/>
      <c r="O20" s="46">
        <v>705</v>
      </c>
      <c r="P20" s="46">
        <v>419</v>
      </c>
      <c r="Q20" s="46">
        <v>49</v>
      </c>
      <c r="R20" s="46"/>
      <c r="S20" s="45">
        <f t="shared" si="0"/>
        <v>20123</v>
      </c>
      <c r="V20" s="33"/>
      <c r="W20" s="33"/>
      <c r="X20" s="33"/>
      <c r="Y20" s="33"/>
      <c r="AA20" s="33"/>
      <c r="AB20" s="21"/>
    </row>
    <row r="21" spans="1:28" ht="32.25" customHeight="1">
      <c r="A21" s="12">
        <v>2300</v>
      </c>
      <c r="B21" s="2" t="s">
        <v>55</v>
      </c>
      <c r="C21" s="46">
        <f>C22+C23+C24+C25+C26+C28+C27</f>
        <v>39067</v>
      </c>
      <c r="D21" s="46">
        <f aca="true" t="shared" si="2" ref="D21:R21">D22+D23+D24+D25+D26+D28+D27</f>
        <v>16636</v>
      </c>
      <c r="E21" s="46">
        <f t="shared" si="2"/>
        <v>587</v>
      </c>
      <c r="F21" s="46">
        <f t="shared" si="2"/>
        <v>6870</v>
      </c>
      <c r="G21" s="46">
        <f t="shared" si="2"/>
        <v>18454</v>
      </c>
      <c r="H21" s="46">
        <f t="shared" si="2"/>
        <v>7250</v>
      </c>
      <c r="I21" s="46">
        <f t="shared" si="2"/>
        <v>10126</v>
      </c>
      <c r="J21" s="46">
        <f t="shared" si="2"/>
        <v>21044</v>
      </c>
      <c r="K21" s="46">
        <f t="shared" si="2"/>
        <v>6672</v>
      </c>
      <c r="L21" s="46">
        <f t="shared" si="2"/>
        <v>4127</v>
      </c>
      <c r="M21" s="46">
        <f t="shared" si="2"/>
        <v>29513</v>
      </c>
      <c r="N21" s="46">
        <f t="shared" si="2"/>
        <v>27546</v>
      </c>
      <c r="O21" s="46">
        <f t="shared" si="2"/>
        <v>36217</v>
      </c>
      <c r="P21" s="46">
        <f t="shared" si="2"/>
        <v>8517</v>
      </c>
      <c r="Q21" s="46">
        <f t="shared" si="2"/>
        <v>3764</v>
      </c>
      <c r="R21" s="46">
        <f t="shared" si="2"/>
        <v>15915</v>
      </c>
      <c r="S21" s="45">
        <f t="shared" si="0"/>
        <v>252305</v>
      </c>
      <c r="T21" s="31"/>
      <c r="V21" s="33"/>
      <c r="W21" s="33"/>
      <c r="X21" s="33"/>
      <c r="Y21" s="33"/>
      <c r="AA21" s="33"/>
      <c r="AB21" s="21"/>
    </row>
    <row r="22" spans="1:28" ht="15.75" customHeight="1">
      <c r="A22" s="15">
        <v>2310</v>
      </c>
      <c r="B22" s="4" t="s">
        <v>56</v>
      </c>
      <c r="C22" s="46">
        <v>22109</v>
      </c>
      <c r="D22" s="18">
        <v>7588</v>
      </c>
      <c r="E22" s="18">
        <v>574</v>
      </c>
      <c r="F22" s="46">
        <v>2623</v>
      </c>
      <c r="G22" s="46">
        <v>6857</v>
      </c>
      <c r="H22" s="46">
        <v>1492</v>
      </c>
      <c r="I22" s="46">
        <v>2132</v>
      </c>
      <c r="J22" s="54">
        <v>8723</v>
      </c>
      <c r="K22" s="46">
        <v>3009</v>
      </c>
      <c r="L22" s="46">
        <v>1420</v>
      </c>
      <c r="M22" s="46">
        <v>9388</v>
      </c>
      <c r="N22" s="46">
        <v>6225</v>
      </c>
      <c r="O22" s="46">
        <v>11969</v>
      </c>
      <c r="P22" s="46">
        <v>3179</v>
      </c>
      <c r="Q22" s="46">
        <v>2302</v>
      </c>
      <c r="R22" s="46">
        <v>4146</v>
      </c>
      <c r="S22" s="45">
        <f t="shared" si="0"/>
        <v>93736</v>
      </c>
      <c r="V22" s="33"/>
      <c r="W22" s="33"/>
      <c r="X22" s="33"/>
      <c r="Y22" s="33"/>
      <c r="AA22" s="33"/>
      <c r="AB22" s="21"/>
    </row>
    <row r="23" spans="1:28" ht="27.75" customHeight="1">
      <c r="A23" s="15">
        <v>2320</v>
      </c>
      <c r="B23" s="4" t="s">
        <v>6</v>
      </c>
      <c r="C23" s="46"/>
      <c r="D23" s="18"/>
      <c r="E23" s="18"/>
      <c r="F23" s="46">
        <v>283</v>
      </c>
      <c r="G23" s="46"/>
      <c r="H23" s="46">
        <v>1175</v>
      </c>
      <c r="I23" s="46">
        <v>3770</v>
      </c>
      <c r="J23" s="54">
        <v>1501</v>
      </c>
      <c r="K23" s="46">
        <v>1226</v>
      </c>
      <c r="L23" s="46">
        <v>462</v>
      </c>
      <c r="M23" s="46">
        <v>12334</v>
      </c>
      <c r="N23" s="46">
        <v>13040</v>
      </c>
      <c r="O23" s="46">
        <v>9975</v>
      </c>
      <c r="P23" s="46">
        <v>1041</v>
      </c>
      <c r="Q23" s="46">
        <v>489</v>
      </c>
      <c r="R23" s="46">
        <v>7468</v>
      </c>
      <c r="S23" s="45">
        <f t="shared" si="0"/>
        <v>52764</v>
      </c>
      <c r="V23" s="33"/>
      <c r="W23" s="33"/>
      <c r="X23" s="33"/>
      <c r="Y23" s="33"/>
      <c r="AA23" s="33"/>
      <c r="AB23" s="21"/>
    </row>
    <row r="24" spans="1:28" ht="27" customHeight="1">
      <c r="A24" s="15">
        <v>2340</v>
      </c>
      <c r="B24" s="4" t="s">
        <v>57</v>
      </c>
      <c r="C24" s="46">
        <v>83</v>
      </c>
      <c r="D24" s="18"/>
      <c r="E24" s="18"/>
      <c r="F24" s="46">
        <v>0</v>
      </c>
      <c r="G24" s="46">
        <v>11</v>
      </c>
      <c r="H24" s="46">
        <v>32</v>
      </c>
      <c r="I24" s="46"/>
      <c r="J24" s="54"/>
      <c r="K24" s="46">
        <v>86</v>
      </c>
      <c r="L24" s="46">
        <v>17</v>
      </c>
      <c r="M24" s="46">
        <v>358</v>
      </c>
      <c r="N24" s="46"/>
      <c r="O24" s="46">
        <v>40</v>
      </c>
      <c r="P24" s="46">
        <v>182</v>
      </c>
      <c r="Q24" s="46">
        <v>14</v>
      </c>
      <c r="R24" s="46"/>
      <c r="S24" s="45">
        <f t="shared" si="0"/>
        <v>823</v>
      </c>
      <c r="V24" s="33"/>
      <c r="W24" s="33"/>
      <c r="X24" s="33"/>
      <c r="Y24" s="33"/>
      <c r="AA24" s="33"/>
      <c r="AB24" s="21"/>
    </row>
    <row r="25" spans="1:28" ht="20.25" customHeight="1">
      <c r="A25" s="15">
        <v>2350</v>
      </c>
      <c r="B25" s="4" t="s">
        <v>7</v>
      </c>
      <c r="C25" s="46">
        <v>15127</v>
      </c>
      <c r="D25" s="18">
        <v>7999</v>
      </c>
      <c r="E25" s="18">
        <v>13</v>
      </c>
      <c r="F25" s="46">
        <v>3318</v>
      </c>
      <c r="G25" s="46">
        <v>9368</v>
      </c>
      <c r="H25" s="46">
        <v>4170</v>
      </c>
      <c r="I25" s="46">
        <v>3105</v>
      </c>
      <c r="J25" s="54">
        <v>8062</v>
      </c>
      <c r="K25" s="46">
        <v>2252</v>
      </c>
      <c r="L25" s="46">
        <v>1809</v>
      </c>
      <c r="M25" s="46">
        <v>7195</v>
      </c>
      <c r="N25" s="46">
        <v>7101</v>
      </c>
      <c r="O25" s="46">
        <v>12870</v>
      </c>
      <c r="P25" s="46">
        <v>4115</v>
      </c>
      <c r="Q25" s="46">
        <v>744</v>
      </c>
      <c r="R25" s="46">
        <v>3750</v>
      </c>
      <c r="S25" s="45">
        <f t="shared" si="0"/>
        <v>90998</v>
      </c>
      <c r="V25" s="33"/>
      <c r="W25" s="33"/>
      <c r="X25" s="33"/>
      <c r="Y25" s="33"/>
      <c r="AA25" s="33"/>
      <c r="AB25" s="21"/>
    </row>
    <row r="26" spans="1:28" ht="35.25" customHeight="1">
      <c r="A26" s="15">
        <v>2360</v>
      </c>
      <c r="B26" s="4" t="s">
        <v>58</v>
      </c>
      <c r="C26" s="46">
        <v>1748</v>
      </c>
      <c r="D26" s="18">
        <v>525</v>
      </c>
      <c r="E26" s="18"/>
      <c r="F26" s="46">
        <v>138</v>
      </c>
      <c r="G26" s="46">
        <v>734</v>
      </c>
      <c r="H26" s="46"/>
      <c r="I26" s="46">
        <v>512</v>
      </c>
      <c r="J26" s="54">
        <v>172</v>
      </c>
      <c r="K26" s="46"/>
      <c r="L26" s="46">
        <v>419</v>
      </c>
      <c r="M26" s="46"/>
      <c r="N26" s="46"/>
      <c r="O26" s="46"/>
      <c r="P26" s="46"/>
      <c r="Q26" s="46"/>
      <c r="R26" s="46">
        <v>551</v>
      </c>
      <c r="S26" s="45">
        <f t="shared" si="0"/>
        <v>4799</v>
      </c>
      <c r="V26" s="33"/>
      <c r="W26" s="33"/>
      <c r="X26" s="33"/>
      <c r="Y26" s="33"/>
      <c r="AA26" s="33"/>
      <c r="AB26" s="21"/>
    </row>
    <row r="27" spans="1:28" ht="24.75" customHeight="1" hidden="1">
      <c r="A27" s="40">
        <v>2363</v>
      </c>
      <c r="B27" s="37" t="s">
        <v>59</v>
      </c>
      <c r="C27" s="56"/>
      <c r="D27" s="41"/>
      <c r="E27" s="41"/>
      <c r="F27" s="56"/>
      <c r="G27" s="56"/>
      <c r="H27" s="56"/>
      <c r="I27" s="56"/>
      <c r="J27" s="62"/>
      <c r="K27" s="56"/>
      <c r="L27" s="56"/>
      <c r="M27" s="56"/>
      <c r="N27" s="56"/>
      <c r="O27" s="56"/>
      <c r="P27" s="56"/>
      <c r="Q27" s="56"/>
      <c r="R27" s="56"/>
      <c r="S27" s="45">
        <f t="shared" si="0"/>
        <v>0</v>
      </c>
      <c r="V27" s="33"/>
      <c r="W27" s="33"/>
      <c r="X27" s="33"/>
      <c r="Y27" s="33"/>
      <c r="AA27" s="33"/>
      <c r="AB27" s="21"/>
    </row>
    <row r="28" spans="1:28" ht="20.25" customHeight="1">
      <c r="A28" s="15">
        <v>2370</v>
      </c>
      <c r="B28" s="37" t="s">
        <v>37</v>
      </c>
      <c r="C28" s="46">
        <v>0</v>
      </c>
      <c r="D28" s="18">
        <v>524</v>
      </c>
      <c r="E28" s="18">
        <v>0</v>
      </c>
      <c r="F28" s="46">
        <v>508</v>
      </c>
      <c r="G28" s="46">
        <v>1484</v>
      </c>
      <c r="H28" s="46">
        <v>381</v>
      </c>
      <c r="I28" s="46">
        <v>607</v>
      </c>
      <c r="J28" s="54">
        <v>2586</v>
      </c>
      <c r="K28" s="46">
        <v>99</v>
      </c>
      <c r="L28" s="46"/>
      <c r="M28" s="46">
        <v>238</v>
      </c>
      <c r="N28" s="46">
        <v>1180</v>
      </c>
      <c r="O28" s="46">
        <v>1363</v>
      </c>
      <c r="P28" s="46"/>
      <c r="Q28" s="46">
        <v>215</v>
      </c>
      <c r="R28" s="46"/>
      <c r="S28" s="45">
        <f t="shared" si="0"/>
        <v>9185</v>
      </c>
      <c r="V28" s="33"/>
      <c r="W28" s="33"/>
      <c r="X28" s="33"/>
      <c r="Y28" s="33"/>
      <c r="AA28" s="33"/>
      <c r="AB28" s="21"/>
    </row>
    <row r="29" spans="1:25" ht="21.75" customHeight="1">
      <c r="A29" s="14">
        <v>2400</v>
      </c>
      <c r="B29" s="2" t="s">
        <v>8</v>
      </c>
      <c r="C29" s="46"/>
      <c r="D29" s="18"/>
      <c r="E29" s="18"/>
      <c r="F29" s="46">
        <v>0</v>
      </c>
      <c r="G29" s="46"/>
      <c r="H29" s="46"/>
      <c r="I29" s="46">
        <v>278</v>
      </c>
      <c r="J29" s="54"/>
      <c r="K29" s="46"/>
      <c r="L29" s="46"/>
      <c r="M29" s="46">
        <v>75</v>
      </c>
      <c r="N29" s="46">
        <v>139</v>
      </c>
      <c r="O29" s="46">
        <v>166</v>
      </c>
      <c r="P29" s="46"/>
      <c r="Q29" s="46"/>
      <c r="R29" s="46">
        <v>425</v>
      </c>
      <c r="S29" s="45">
        <f t="shared" si="0"/>
        <v>1083</v>
      </c>
      <c r="V29" s="33"/>
      <c r="W29" s="33"/>
      <c r="X29" s="33"/>
      <c r="Y29" s="33"/>
    </row>
    <row r="30" spans="1:25" ht="18.75" customHeight="1">
      <c r="A30" s="14">
        <v>5233</v>
      </c>
      <c r="B30" s="38" t="s">
        <v>38</v>
      </c>
      <c r="C30" s="46">
        <v>2791</v>
      </c>
      <c r="D30" s="18">
        <v>2783</v>
      </c>
      <c r="E30" s="18">
        <v>692</v>
      </c>
      <c r="F30" s="46">
        <v>0</v>
      </c>
      <c r="G30" s="46">
        <v>148</v>
      </c>
      <c r="H30" s="46">
        <v>674</v>
      </c>
      <c r="I30" s="46">
        <v>121</v>
      </c>
      <c r="J30" s="54">
        <v>241</v>
      </c>
      <c r="K30" s="46">
        <v>330</v>
      </c>
      <c r="L30" s="46">
        <v>169</v>
      </c>
      <c r="M30" s="46">
        <v>774</v>
      </c>
      <c r="N30" s="46"/>
      <c r="O30" s="46">
        <v>120</v>
      </c>
      <c r="P30" s="46"/>
      <c r="Q30" s="46">
        <v>48</v>
      </c>
      <c r="R30" s="46"/>
      <c r="S30" s="45">
        <f t="shared" si="0"/>
        <v>8891</v>
      </c>
      <c r="V30" s="33"/>
      <c r="W30" s="33"/>
      <c r="X30" s="33"/>
      <c r="Y30" s="33"/>
    </row>
    <row r="31" spans="1:23" ht="18" customHeight="1">
      <c r="A31" s="66" t="s">
        <v>9</v>
      </c>
      <c r="B31" s="67"/>
      <c r="C31" s="50">
        <f>C11+C12+C13+C14+C21+C29+C30</f>
        <v>630243</v>
      </c>
      <c r="D31" s="50">
        <f aca="true" t="shared" si="3" ref="D31:S31">D11+D12+D13+D14+D21+D29+D30</f>
        <v>223403</v>
      </c>
      <c r="E31" s="50">
        <f t="shared" si="3"/>
        <v>19718</v>
      </c>
      <c r="F31" s="50">
        <f t="shared" si="3"/>
        <v>119572</v>
      </c>
      <c r="G31" s="50">
        <f t="shared" si="3"/>
        <v>119378</v>
      </c>
      <c r="H31" s="50">
        <f t="shared" si="3"/>
        <v>73592</v>
      </c>
      <c r="I31" s="50">
        <f t="shared" si="3"/>
        <v>89389</v>
      </c>
      <c r="J31" s="50">
        <f t="shared" si="3"/>
        <v>154124</v>
      </c>
      <c r="K31" s="50">
        <f t="shared" si="3"/>
        <v>92302</v>
      </c>
      <c r="L31" s="50">
        <f t="shared" si="3"/>
        <v>96866</v>
      </c>
      <c r="M31" s="50">
        <f t="shared" si="3"/>
        <v>190654</v>
      </c>
      <c r="N31" s="50">
        <f t="shared" si="3"/>
        <v>143683</v>
      </c>
      <c r="O31" s="50">
        <f t="shared" si="3"/>
        <v>163010</v>
      </c>
      <c r="P31" s="50">
        <f t="shared" si="3"/>
        <v>46663</v>
      </c>
      <c r="Q31" s="50">
        <f t="shared" si="3"/>
        <v>52981</v>
      </c>
      <c r="R31" s="50">
        <f t="shared" si="3"/>
        <v>87976</v>
      </c>
      <c r="S31" s="50">
        <f t="shared" si="3"/>
        <v>2303554</v>
      </c>
      <c r="T31" s="36"/>
      <c r="U31" s="36"/>
      <c r="V31" s="36"/>
      <c r="W31" s="33"/>
    </row>
    <row r="32" spans="1:23" ht="24.75" customHeight="1">
      <c r="A32" s="66" t="s">
        <v>34</v>
      </c>
      <c r="B32" s="68"/>
      <c r="C32" s="51">
        <f>C31/C9/12</f>
        <v>52.67828485456369</v>
      </c>
      <c r="D32" s="51">
        <f>D31/D9/12</f>
        <v>69.98840852130326</v>
      </c>
      <c r="E32" s="51">
        <f>E31/E9/12</f>
        <v>18.672348484848484</v>
      </c>
      <c r="F32" s="51">
        <f>F31/F9/12</f>
        <v>144.41062801932367</v>
      </c>
      <c r="G32" s="51">
        <f aca="true" t="shared" si="4" ref="G32:S32">G31/G9/12</f>
        <v>127.54059829059828</v>
      </c>
      <c r="H32" s="51">
        <f t="shared" si="4"/>
        <v>66.65942028985508</v>
      </c>
      <c r="I32" s="51">
        <f t="shared" si="4"/>
        <v>93.11354166666666</v>
      </c>
      <c r="J32" s="51">
        <f t="shared" si="4"/>
        <v>102.74933333333333</v>
      </c>
      <c r="K32" s="51">
        <f t="shared" si="4"/>
        <v>134.94444444444443</v>
      </c>
      <c r="L32" s="51">
        <f t="shared" si="4"/>
        <v>106.2127192982456</v>
      </c>
      <c r="M32" s="51">
        <f t="shared" si="4"/>
        <v>101.1963906581741</v>
      </c>
      <c r="N32" s="51">
        <f t="shared" si="4"/>
        <v>128.74820788530465</v>
      </c>
      <c r="O32" s="51">
        <f t="shared" si="4"/>
        <v>230.24011299435028</v>
      </c>
      <c r="P32" s="51">
        <f t="shared" si="4"/>
        <v>111.10238095238095</v>
      </c>
      <c r="Q32" s="51">
        <f t="shared" si="4"/>
        <v>232.37280701754386</v>
      </c>
      <c r="R32" s="51">
        <f t="shared" si="4"/>
        <v>143.7516339869281</v>
      </c>
      <c r="S32" s="51">
        <f t="shared" si="4"/>
        <v>81.96534301167094</v>
      </c>
      <c r="V32" s="33"/>
      <c r="W32" s="33"/>
    </row>
    <row r="33" spans="1:18" ht="19.5" customHeight="1">
      <c r="A33" s="5"/>
      <c r="B33" s="10"/>
      <c r="C33" s="6"/>
      <c r="E33" s="7"/>
      <c r="F33" s="6"/>
      <c r="G33" s="7"/>
      <c r="P33" s="7"/>
      <c r="Q33" s="36"/>
      <c r="R33" s="7"/>
    </row>
    <row r="34" spans="5:7" ht="12.75">
      <c r="E34" s="7"/>
      <c r="F34" s="6"/>
      <c r="G34" s="7"/>
    </row>
    <row r="35" spans="5:7" ht="12.75">
      <c r="E35" s="7"/>
      <c r="F35" s="43"/>
      <c r="G35" s="7"/>
    </row>
    <row r="36" spans="5:19" ht="12.75">
      <c r="E36" s="7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</sheetData>
  <sheetProtection/>
  <mergeCells count="7">
    <mergeCell ref="A31:B31"/>
    <mergeCell ref="A32:B32"/>
    <mergeCell ref="A10:D10"/>
    <mergeCell ref="O4:S4"/>
    <mergeCell ref="Q1:S1"/>
    <mergeCell ref="O2:S2"/>
    <mergeCell ref="P3:S3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spans="17:19" ht="12.75">
      <c r="Q1" s="75" t="s">
        <v>75</v>
      </c>
      <c r="R1" s="75"/>
      <c r="S1" s="75"/>
    </row>
    <row r="2" spans="16:19" ht="12.75">
      <c r="P2" s="75" t="s">
        <v>72</v>
      </c>
      <c r="Q2" s="75"/>
      <c r="R2" s="75"/>
      <c r="S2" s="75"/>
    </row>
    <row r="3" spans="16:19" ht="12.75">
      <c r="P3" s="75" t="s">
        <v>73</v>
      </c>
      <c r="Q3" s="75"/>
      <c r="R3" s="75"/>
      <c r="S3" s="75"/>
    </row>
    <row r="4" spans="16:19" ht="12.75">
      <c r="P4" s="75" t="s">
        <v>76</v>
      </c>
      <c r="Q4" s="75"/>
      <c r="R4" s="75"/>
      <c r="S4" s="75"/>
    </row>
    <row r="5" ht="15">
      <c r="B5" s="11" t="s">
        <v>64</v>
      </c>
    </row>
    <row r="6" ht="12.75">
      <c r="B6" s="3" t="s">
        <v>61</v>
      </c>
    </row>
    <row r="7" spans="1:3" ht="12.75">
      <c r="A7" s="1"/>
      <c r="B7" s="3"/>
      <c r="C7" s="1"/>
    </row>
    <row r="8" spans="1:19" ht="55.5" customHeight="1">
      <c r="A8" s="25" t="s">
        <v>1</v>
      </c>
      <c r="B8" s="26" t="s">
        <v>0</v>
      </c>
      <c r="C8" s="28" t="s">
        <v>26</v>
      </c>
      <c r="D8" s="28" t="s">
        <v>27</v>
      </c>
      <c r="E8" s="28" t="s">
        <v>28</v>
      </c>
      <c r="F8" s="28" t="s">
        <v>29</v>
      </c>
      <c r="G8" s="28" t="s">
        <v>13</v>
      </c>
      <c r="H8" s="28" t="s">
        <v>30</v>
      </c>
      <c r="I8" s="28" t="s">
        <v>31</v>
      </c>
      <c r="J8" s="28" t="s">
        <v>32</v>
      </c>
      <c r="K8" s="28" t="s">
        <v>17</v>
      </c>
      <c r="L8" s="47" t="s">
        <v>18</v>
      </c>
      <c r="M8" s="28" t="s">
        <v>36</v>
      </c>
      <c r="N8" s="28" t="s">
        <v>33</v>
      </c>
      <c r="O8" s="28" t="s">
        <v>21</v>
      </c>
      <c r="P8" s="24" t="s">
        <v>22</v>
      </c>
      <c r="Q8" s="28" t="s">
        <v>23</v>
      </c>
      <c r="R8" s="28" t="s">
        <v>24</v>
      </c>
      <c r="S8" s="28" t="s">
        <v>25</v>
      </c>
    </row>
    <row r="9" spans="1:19" ht="22.5" customHeight="1">
      <c r="A9" s="8"/>
      <c r="B9" s="9" t="s">
        <v>66</v>
      </c>
      <c r="C9" s="44">
        <v>79</v>
      </c>
      <c r="D9" s="41">
        <v>155</v>
      </c>
      <c r="E9" s="41">
        <v>200</v>
      </c>
      <c r="F9" s="41">
        <v>30</v>
      </c>
      <c r="G9" s="41">
        <v>24</v>
      </c>
      <c r="H9" s="41">
        <v>53</v>
      </c>
      <c r="I9" s="41">
        <v>22</v>
      </c>
      <c r="J9" s="52">
        <v>56</v>
      </c>
      <c r="K9" s="41">
        <v>19</v>
      </c>
      <c r="L9" s="41">
        <v>31</v>
      </c>
      <c r="M9" s="41">
        <v>39</v>
      </c>
      <c r="N9" s="41">
        <v>66</v>
      </c>
      <c r="O9" s="41">
        <v>17</v>
      </c>
      <c r="P9" s="41">
        <v>19</v>
      </c>
      <c r="Q9" s="41">
        <v>14</v>
      </c>
      <c r="R9" s="41">
        <v>16</v>
      </c>
      <c r="S9" s="45">
        <f aca="true" t="shared" si="0" ref="S9:S30">C9+D9+E9+F9+G9+H9+I9+J9+K9+L9+M9+N9+O9+P9+Q9+R9</f>
        <v>840</v>
      </c>
    </row>
    <row r="10" spans="1:21" ht="26.25" customHeight="1">
      <c r="A10" s="73" t="s">
        <v>65</v>
      </c>
      <c r="B10" s="74"/>
      <c r="C10" s="74"/>
      <c r="D10" s="74"/>
      <c r="E10" s="74"/>
      <c r="F10" s="74"/>
      <c r="J10" s="42"/>
      <c r="L10" s="35"/>
      <c r="S10" s="45">
        <f t="shared" si="0"/>
        <v>0</v>
      </c>
      <c r="U10" s="7"/>
    </row>
    <row r="11" spans="1:21" ht="39.75" customHeight="1">
      <c r="A11" s="12">
        <v>1100</v>
      </c>
      <c r="B11" s="2" t="s">
        <v>46</v>
      </c>
      <c r="C11" s="19">
        <v>113645</v>
      </c>
      <c r="D11" s="53">
        <v>201566</v>
      </c>
      <c r="E11" s="19">
        <v>261493</v>
      </c>
      <c r="F11" s="46">
        <v>50043</v>
      </c>
      <c r="G11" s="46">
        <v>30430</v>
      </c>
      <c r="H11" s="46">
        <v>95980</v>
      </c>
      <c r="I11" s="46">
        <v>29458</v>
      </c>
      <c r="J11" s="54">
        <v>63222</v>
      </c>
      <c r="K11" s="46">
        <v>37504</v>
      </c>
      <c r="L11" s="46">
        <v>57262</v>
      </c>
      <c r="M11" s="46">
        <v>55204</v>
      </c>
      <c r="N11" s="46">
        <v>108489</v>
      </c>
      <c r="O11" s="46">
        <v>16800</v>
      </c>
      <c r="P11" s="46">
        <v>10230</v>
      </c>
      <c r="Q11" s="46">
        <v>17614</v>
      </c>
      <c r="R11" s="46">
        <v>28114</v>
      </c>
      <c r="S11" s="45">
        <f t="shared" si="0"/>
        <v>1177054</v>
      </c>
      <c r="U11" s="55">
        <v>1171542</v>
      </c>
    </row>
    <row r="12" spans="1:21" ht="66.75" customHeight="1">
      <c r="A12" s="12">
        <v>1200</v>
      </c>
      <c r="B12" s="2" t="s">
        <v>49</v>
      </c>
      <c r="C12" s="19">
        <v>30392</v>
      </c>
      <c r="D12" s="53">
        <v>54313</v>
      </c>
      <c r="E12" s="19">
        <v>69837</v>
      </c>
      <c r="F12" s="46">
        <v>10346</v>
      </c>
      <c r="G12" s="46">
        <v>10956</v>
      </c>
      <c r="H12" s="46">
        <v>22640</v>
      </c>
      <c r="I12" s="46">
        <v>7766</v>
      </c>
      <c r="J12" s="54">
        <v>17335</v>
      </c>
      <c r="K12" s="46">
        <v>10648</v>
      </c>
      <c r="L12" s="46">
        <v>14788</v>
      </c>
      <c r="M12" s="46">
        <v>14978</v>
      </c>
      <c r="N12" s="46">
        <v>29598</v>
      </c>
      <c r="O12" s="46">
        <v>4065</v>
      </c>
      <c r="P12" s="46">
        <v>2413</v>
      </c>
      <c r="Q12" s="46">
        <v>4056</v>
      </c>
      <c r="R12" s="46">
        <v>6632</v>
      </c>
      <c r="S12" s="45">
        <f t="shared" si="0"/>
        <v>310763</v>
      </c>
      <c r="U12" s="55"/>
    </row>
    <row r="13" spans="1:19" ht="42.75" customHeight="1">
      <c r="A13" s="12">
        <v>2100</v>
      </c>
      <c r="B13" s="2" t="s">
        <v>39</v>
      </c>
      <c r="C13" s="19"/>
      <c r="D13" s="18"/>
      <c r="E13" s="18"/>
      <c r="F13" s="46">
        <f>ROUND(H13/44*$D$10,0)</f>
        <v>0</v>
      </c>
      <c r="G13" s="46"/>
      <c r="H13" s="46"/>
      <c r="I13" s="46">
        <v>17</v>
      </c>
      <c r="J13" s="54">
        <v>6</v>
      </c>
      <c r="K13" s="46"/>
      <c r="L13" s="46"/>
      <c r="M13" s="46"/>
      <c r="N13" s="46">
        <v>60</v>
      </c>
      <c r="O13" s="46"/>
      <c r="P13" s="46">
        <v>7</v>
      </c>
      <c r="Q13" s="46"/>
      <c r="R13" s="46"/>
      <c r="S13" s="45">
        <f t="shared" si="0"/>
        <v>90</v>
      </c>
    </row>
    <row r="14" spans="1:19" ht="28.5" customHeight="1">
      <c r="A14" s="12">
        <v>2200</v>
      </c>
      <c r="B14" s="2" t="s">
        <v>47</v>
      </c>
      <c r="C14" s="46">
        <f aca="true" t="shared" si="1" ref="C14:R14">C15+C16+C17+C18+C19+C20</f>
        <v>12901</v>
      </c>
      <c r="D14" s="46">
        <f t="shared" si="1"/>
        <v>31588</v>
      </c>
      <c r="E14" s="46">
        <f t="shared" si="1"/>
        <v>60041</v>
      </c>
      <c r="F14" s="46">
        <f t="shared" si="1"/>
        <v>6206</v>
      </c>
      <c r="G14" s="46">
        <f t="shared" si="1"/>
        <v>6771</v>
      </c>
      <c r="H14" s="46">
        <f t="shared" si="1"/>
        <v>21285</v>
      </c>
      <c r="I14" s="46">
        <f t="shared" si="1"/>
        <v>8485</v>
      </c>
      <c r="J14" s="46">
        <f t="shared" si="1"/>
        <v>22925</v>
      </c>
      <c r="K14" s="46">
        <f t="shared" si="1"/>
        <v>5944</v>
      </c>
      <c r="L14" s="46">
        <f t="shared" si="1"/>
        <v>12206</v>
      </c>
      <c r="M14" s="46">
        <f t="shared" si="1"/>
        <v>9274</v>
      </c>
      <c r="N14" s="46">
        <f t="shared" si="1"/>
        <v>16419</v>
      </c>
      <c r="O14" s="46">
        <f t="shared" si="1"/>
        <v>2274</v>
      </c>
      <c r="P14" s="46">
        <f t="shared" si="1"/>
        <v>2184</v>
      </c>
      <c r="Q14" s="46">
        <f t="shared" si="1"/>
        <v>3039</v>
      </c>
      <c r="R14" s="46">
        <f t="shared" si="1"/>
        <v>1233</v>
      </c>
      <c r="S14" s="45">
        <f t="shared" si="0"/>
        <v>222775</v>
      </c>
    </row>
    <row r="15" spans="1:19" ht="18.75" customHeight="1">
      <c r="A15" s="13">
        <v>2210</v>
      </c>
      <c r="B15" s="4" t="s">
        <v>2</v>
      </c>
      <c r="C15" s="18">
        <v>432</v>
      </c>
      <c r="D15" s="18">
        <v>695</v>
      </c>
      <c r="E15" s="18">
        <v>730</v>
      </c>
      <c r="F15" s="46">
        <v>70</v>
      </c>
      <c r="G15" s="46">
        <v>254</v>
      </c>
      <c r="H15" s="46">
        <v>185</v>
      </c>
      <c r="I15" s="46">
        <v>143</v>
      </c>
      <c r="J15" s="54">
        <v>532</v>
      </c>
      <c r="K15" s="46">
        <v>385</v>
      </c>
      <c r="L15" s="46">
        <v>213</v>
      </c>
      <c r="M15" s="46">
        <v>325</v>
      </c>
      <c r="N15" s="46">
        <v>206</v>
      </c>
      <c r="O15" s="46"/>
      <c r="P15" s="46">
        <v>155</v>
      </c>
      <c r="Q15" s="46"/>
      <c r="R15" s="46">
        <v>88</v>
      </c>
      <c r="S15" s="45">
        <f t="shared" si="0"/>
        <v>4413</v>
      </c>
    </row>
    <row r="16" spans="1:19" ht="21" customHeight="1">
      <c r="A16" s="13">
        <v>2220</v>
      </c>
      <c r="B16" s="4" t="s">
        <v>3</v>
      </c>
      <c r="C16" s="19">
        <v>9568</v>
      </c>
      <c r="D16" s="19">
        <v>26808</v>
      </c>
      <c r="E16" s="19">
        <v>47426</v>
      </c>
      <c r="F16" s="46">
        <v>5849</v>
      </c>
      <c r="G16" s="46">
        <v>4639</v>
      </c>
      <c r="H16" s="46">
        <v>19943</v>
      </c>
      <c r="I16" s="46">
        <v>3762</v>
      </c>
      <c r="J16" s="54">
        <v>8141</v>
      </c>
      <c r="K16" s="46">
        <v>3481</v>
      </c>
      <c r="L16" s="46">
        <v>11296</v>
      </c>
      <c r="M16" s="46">
        <v>3437</v>
      </c>
      <c r="N16" s="46">
        <v>9223</v>
      </c>
      <c r="O16" s="46">
        <v>2166</v>
      </c>
      <c r="P16" s="46">
        <v>1491</v>
      </c>
      <c r="Q16" s="46">
        <v>2747</v>
      </c>
      <c r="R16" s="46">
        <v>921</v>
      </c>
      <c r="S16" s="45">
        <f t="shared" si="0"/>
        <v>160898</v>
      </c>
    </row>
    <row r="17" spans="1:19" ht="27" customHeight="1">
      <c r="A17" s="13">
        <v>2230</v>
      </c>
      <c r="B17" s="4" t="s">
        <v>4</v>
      </c>
      <c r="C17" s="18">
        <v>308</v>
      </c>
      <c r="D17" s="18">
        <v>1106</v>
      </c>
      <c r="E17" s="18">
        <v>1300</v>
      </c>
      <c r="F17" s="46">
        <v>269</v>
      </c>
      <c r="G17" s="46">
        <v>388</v>
      </c>
      <c r="H17" s="46">
        <v>315</v>
      </c>
      <c r="I17" s="46">
        <v>33</v>
      </c>
      <c r="J17" s="54">
        <v>446</v>
      </c>
      <c r="K17" s="46">
        <v>88</v>
      </c>
      <c r="L17" s="46">
        <v>231</v>
      </c>
      <c r="M17" s="46">
        <v>556</v>
      </c>
      <c r="N17" s="46">
        <v>535</v>
      </c>
      <c r="O17" s="46">
        <v>30</v>
      </c>
      <c r="P17" s="46">
        <v>26</v>
      </c>
      <c r="Q17" s="46">
        <v>27</v>
      </c>
      <c r="R17" s="46">
        <v>56</v>
      </c>
      <c r="S17" s="45">
        <f t="shared" si="0"/>
        <v>5714</v>
      </c>
    </row>
    <row r="18" spans="1:19" ht="27" customHeight="1">
      <c r="A18" s="13">
        <v>2240</v>
      </c>
      <c r="B18" s="4" t="s">
        <v>40</v>
      </c>
      <c r="C18" s="18">
        <v>2150</v>
      </c>
      <c r="D18" s="18">
        <v>2807</v>
      </c>
      <c r="E18" s="18">
        <v>10454</v>
      </c>
      <c r="F18" s="46">
        <v>18</v>
      </c>
      <c r="G18" s="46">
        <v>1490</v>
      </c>
      <c r="H18" s="46">
        <v>842</v>
      </c>
      <c r="I18" s="46">
        <v>4422</v>
      </c>
      <c r="J18" s="54">
        <v>13745</v>
      </c>
      <c r="K18" s="46">
        <v>1722</v>
      </c>
      <c r="L18" s="46">
        <v>466</v>
      </c>
      <c r="M18" s="46">
        <v>4784</v>
      </c>
      <c r="N18" s="46">
        <v>6396</v>
      </c>
      <c r="O18" s="46">
        <v>25</v>
      </c>
      <c r="P18" s="46">
        <v>351</v>
      </c>
      <c r="Q18" s="46">
        <v>265</v>
      </c>
      <c r="R18" s="46">
        <v>168</v>
      </c>
      <c r="S18" s="45">
        <f t="shared" si="0"/>
        <v>50105</v>
      </c>
    </row>
    <row r="19" spans="1:19" ht="17.25" customHeight="1">
      <c r="A19" s="13">
        <v>2250</v>
      </c>
      <c r="B19" s="4" t="s">
        <v>5</v>
      </c>
      <c r="C19" s="18"/>
      <c r="D19" s="18"/>
      <c r="E19" s="18"/>
      <c r="F19" s="46">
        <f>ROUND(H19/44*$D$10,0)</f>
        <v>0</v>
      </c>
      <c r="G19" s="46"/>
      <c r="H19" s="46"/>
      <c r="I19" s="46">
        <v>21</v>
      </c>
      <c r="J19" s="54"/>
      <c r="K19" s="46">
        <v>39</v>
      </c>
      <c r="L19" s="46"/>
      <c r="M19" s="46"/>
      <c r="N19" s="46">
        <v>59</v>
      </c>
      <c r="O19" s="46"/>
      <c r="P19" s="46">
        <v>48</v>
      </c>
      <c r="Q19" s="46"/>
      <c r="R19" s="46"/>
      <c r="S19" s="45">
        <f t="shared" si="0"/>
        <v>167</v>
      </c>
    </row>
    <row r="20" spans="1:19" ht="27" customHeight="1">
      <c r="A20" s="13">
        <v>2260</v>
      </c>
      <c r="B20" s="4" t="s">
        <v>41</v>
      </c>
      <c r="C20" s="18">
        <v>443</v>
      </c>
      <c r="D20" s="18">
        <v>172</v>
      </c>
      <c r="E20" s="18">
        <v>131</v>
      </c>
      <c r="F20" s="46">
        <f>ROUND(H20/44*$D$10,0)</f>
        <v>0</v>
      </c>
      <c r="G20" s="46"/>
      <c r="H20" s="46"/>
      <c r="I20" s="46">
        <v>104</v>
      </c>
      <c r="J20" s="54">
        <v>61</v>
      </c>
      <c r="K20" s="46">
        <v>229</v>
      </c>
      <c r="L20" s="46"/>
      <c r="M20" s="46">
        <v>172</v>
      </c>
      <c r="N20" s="46"/>
      <c r="O20" s="46">
        <v>53</v>
      </c>
      <c r="P20" s="46">
        <v>113</v>
      </c>
      <c r="Q20" s="46"/>
      <c r="R20" s="46"/>
      <c r="S20" s="45">
        <f t="shared" si="0"/>
        <v>1478</v>
      </c>
    </row>
    <row r="21" spans="1:20" ht="24.75" customHeight="1">
      <c r="A21" s="12">
        <v>2300</v>
      </c>
      <c r="B21" s="2" t="s">
        <v>42</v>
      </c>
      <c r="C21" s="46">
        <f>C22+C23+C24+C25+C26+C28+C27</f>
        <v>4774</v>
      </c>
      <c r="D21" s="46">
        <f aca="true" t="shared" si="2" ref="D21:R21">D22+D23+D24+D25+D26+D28+D27</f>
        <v>5234</v>
      </c>
      <c r="E21" s="46">
        <f t="shared" si="2"/>
        <v>14865</v>
      </c>
      <c r="F21" s="46">
        <f t="shared" si="2"/>
        <v>2559</v>
      </c>
      <c r="G21" s="46">
        <f t="shared" si="2"/>
        <v>790</v>
      </c>
      <c r="H21" s="46">
        <f t="shared" si="2"/>
        <v>4371</v>
      </c>
      <c r="I21" s="46">
        <f t="shared" si="2"/>
        <v>962</v>
      </c>
      <c r="J21" s="46">
        <f t="shared" si="2"/>
        <v>8001</v>
      </c>
      <c r="K21" s="46">
        <f t="shared" si="2"/>
        <v>6939</v>
      </c>
      <c r="L21" s="46">
        <f t="shared" si="2"/>
        <v>5114</v>
      </c>
      <c r="M21" s="46">
        <f t="shared" si="2"/>
        <v>6042</v>
      </c>
      <c r="N21" s="46">
        <f t="shared" si="2"/>
        <v>10859</v>
      </c>
      <c r="O21" s="46">
        <f t="shared" si="2"/>
        <v>1680</v>
      </c>
      <c r="P21" s="46">
        <f t="shared" si="2"/>
        <v>2159</v>
      </c>
      <c r="Q21" s="46">
        <f t="shared" si="2"/>
        <v>443</v>
      </c>
      <c r="R21" s="46">
        <f t="shared" si="2"/>
        <v>3539</v>
      </c>
      <c r="S21" s="45">
        <f t="shared" si="0"/>
        <v>78331</v>
      </c>
      <c r="T21" s="31"/>
    </row>
    <row r="22" spans="1:20" ht="15.75" customHeight="1">
      <c r="A22" s="15">
        <v>2310</v>
      </c>
      <c r="B22" s="4" t="s">
        <v>43</v>
      </c>
      <c r="C22" s="18">
        <v>1716</v>
      </c>
      <c r="D22" s="18">
        <v>1370</v>
      </c>
      <c r="E22" s="18">
        <v>4537</v>
      </c>
      <c r="F22" s="46">
        <v>903</v>
      </c>
      <c r="G22" s="46">
        <v>180</v>
      </c>
      <c r="H22" s="46">
        <v>1890</v>
      </c>
      <c r="I22" s="46">
        <v>251</v>
      </c>
      <c r="J22" s="54">
        <v>1648</v>
      </c>
      <c r="K22" s="46">
        <v>1475</v>
      </c>
      <c r="L22" s="46">
        <v>1328</v>
      </c>
      <c r="M22" s="46">
        <v>1671</v>
      </c>
      <c r="N22" s="46">
        <v>1585</v>
      </c>
      <c r="O22" s="46">
        <v>443</v>
      </c>
      <c r="P22" s="46">
        <v>520</v>
      </c>
      <c r="Q22" s="46">
        <v>146</v>
      </c>
      <c r="R22" s="46">
        <v>934</v>
      </c>
      <c r="S22" s="45">
        <f t="shared" si="0"/>
        <v>20597</v>
      </c>
      <c r="T22" s="7"/>
    </row>
    <row r="23" spans="1:19" ht="27.75" customHeight="1">
      <c r="A23" s="15">
        <v>2320</v>
      </c>
      <c r="B23" s="4" t="s">
        <v>6</v>
      </c>
      <c r="C23" s="18">
        <v>490</v>
      </c>
      <c r="D23" s="18"/>
      <c r="E23" s="18"/>
      <c r="F23" s="46">
        <v>83</v>
      </c>
      <c r="G23" s="46"/>
      <c r="H23" s="46"/>
      <c r="I23" s="46">
        <v>4</v>
      </c>
      <c r="J23" s="54">
        <v>601</v>
      </c>
      <c r="K23" s="46">
        <v>3754</v>
      </c>
      <c r="L23" s="46">
        <v>226</v>
      </c>
      <c r="M23" s="46">
        <v>2571</v>
      </c>
      <c r="N23" s="46">
        <v>5890</v>
      </c>
      <c r="O23" s="46">
        <v>530</v>
      </c>
      <c r="P23" s="46">
        <v>660</v>
      </c>
      <c r="Q23" s="46">
        <v>70</v>
      </c>
      <c r="R23" s="46">
        <v>2210</v>
      </c>
      <c r="S23" s="45">
        <f t="shared" si="0"/>
        <v>17089</v>
      </c>
    </row>
    <row r="24" spans="1:19" ht="24.75" customHeight="1">
      <c r="A24" s="15">
        <v>2340</v>
      </c>
      <c r="B24" s="4" t="s">
        <v>44</v>
      </c>
      <c r="C24" s="18">
        <v>36</v>
      </c>
      <c r="D24" s="18"/>
      <c r="E24" s="18">
        <v>54</v>
      </c>
      <c r="F24" s="46">
        <f>ROUND(H24/44*$D$10,0)</f>
        <v>0</v>
      </c>
      <c r="G24" s="46"/>
      <c r="H24" s="46"/>
      <c r="I24" s="46"/>
      <c r="J24" s="54"/>
      <c r="K24" s="46"/>
      <c r="L24" s="46">
        <v>3</v>
      </c>
      <c r="M24" s="46"/>
      <c r="N24" s="46"/>
      <c r="O24" s="46"/>
      <c r="P24" s="46">
        <v>35</v>
      </c>
      <c r="Q24" s="46"/>
      <c r="R24" s="46"/>
      <c r="S24" s="45">
        <f t="shared" si="0"/>
        <v>128</v>
      </c>
    </row>
    <row r="25" spans="1:19" ht="20.25" customHeight="1">
      <c r="A25" s="15">
        <v>2350</v>
      </c>
      <c r="B25" s="4" t="s">
        <v>7</v>
      </c>
      <c r="C25" s="18">
        <v>2255</v>
      </c>
      <c r="D25" s="18">
        <v>2973</v>
      </c>
      <c r="E25" s="18">
        <v>9367</v>
      </c>
      <c r="F25" s="46">
        <v>1045</v>
      </c>
      <c r="G25" s="46">
        <v>269</v>
      </c>
      <c r="H25" s="46">
        <v>1466</v>
      </c>
      <c r="I25" s="46">
        <v>321</v>
      </c>
      <c r="J25" s="54">
        <v>3883</v>
      </c>
      <c r="K25" s="46">
        <v>1036</v>
      </c>
      <c r="L25" s="46">
        <v>2364</v>
      </c>
      <c r="M25" s="46">
        <v>1800</v>
      </c>
      <c r="N25" s="46">
        <v>2970</v>
      </c>
      <c r="O25" s="46">
        <v>707</v>
      </c>
      <c r="P25" s="46">
        <v>919</v>
      </c>
      <c r="Q25" s="46">
        <v>154</v>
      </c>
      <c r="R25" s="46">
        <v>395</v>
      </c>
      <c r="S25" s="45">
        <f t="shared" si="0"/>
        <v>31924</v>
      </c>
    </row>
    <row r="26" spans="1:19" ht="38.25" customHeight="1">
      <c r="A26" s="15">
        <v>2360</v>
      </c>
      <c r="B26" s="4" t="s">
        <v>45</v>
      </c>
      <c r="C26" s="18">
        <v>17</v>
      </c>
      <c r="D26" s="18"/>
      <c r="E26" s="18"/>
      <c r="F26" s="46">
        <v>218</v>
      </c>
      <c r="G26" s="46">
        <v>127</v>
      </c>
      <c r="H26" s="46"/>
      <c r="I26" s="46">
        <v>53</v>
      </c>
      <c r="J26" s="54">
        <v>413</v>
      </c>
      <c r="K26" s="46"/>
      <c r="L26" s="46">
        <v>353</v>
      </c>
      <c r="M26" s="46"/>
      <c r="N26" s="46"/>
      <c r="O26" s="46"/>
      <c r="P26" s="46"/>
      <c r="Q26" s="46"/>
      <c r="R26" s="46"/>
      <c r="S26" s="45">
        <f t="shared" si="0"/>
        <v>1181</v>
      </c>
    </row>
    <row r="27" spans="1:21" ht="27" customHeight="1" hidden="1">
      <c r="A27" s="40">
        <v>2363</v>
      </c>
      <c r="B27" s="37" t="s">
        <v>48</v>
      </c>
      <c r="C27" s="63"/>
      <c r="D27" s="63"/>
      <c r="E27" s="63"/>
      <c r="F27" s="56"/>
      <c r="G27" s="56"/>
      <c r="H27" s="56"/>
      <c r="I27" s="56"/>
      <c r="J27" s="62"/>
      <c r="K27" s="56"/>
      <c r="L27" s="56"/>
      <c r="M27" s="56"/>
      <c r="N27" s="56"/>
      <c r="O27" s="56"/>
      <c r="P27" s="56"/>
      <c r="Q27" s="56"/>
      <c r="R27" s="56"/>
      <c r="S27" s="45">
        <f t="shared" si="0"/>
        <v>0</v>
      </c>
      <c r="U27" s="34"/>
    </row>
    <row r="28" spans="1:19" ht="20.25" customHeight="1">
      <c r="A28" s="40">
        <v>2370</v>
      </c>
      <c r="B28" s="37" t="s">
        <v>37</v>
      </c>
      <c r="C28" s="57">
        <v>260</v>
      </c>
      <c r="D28" s="57">
        <v>891</v>
      </c>
      <c r="E28" s="57">
        <v>907</v>
      </c>
      <c r="F28" s="46">
        <v>310</v>
      </c>
      <c r="G28" s="46">
        <v>214</v>
      </c>
      <c r="H28" s="46">
        <v>1015</v>
      </c>
      <c r="I28" s="46">
        <v>333</v>
      </c>
      <c r="J28" s="54">
        <v>1456</v>
      </c>
      <c r="K28" s="46">
        <v>674</v>
      </c>
      <c r="L28" s="46">
        <v>840</v>
      </c>
      <c r="M28" s="46"/>
      <c r="N28" s="46">
        <v>414</v>
      </c>
      <c r="O28" s="46"/>
      <c r="P28" s="46">
        <v>25</v>
      </c>
      <c r="Q28" s="46">
        <v>73</v>
      </c>
      <c r="R28" s="46"/>
      <c r="S28" s="45">
        <f t="shared" si="0"/>
        <v>7412</v>
      </c>
    </row>
    <row r="29" spans="1:19" ht="21.75" customHeight="1">
      <c r="A29" s="14">
        <v>2400</v>
      </c>
      <c r="B29" s="2" t="s">
        <v>8</v>
      </c>
      <c r="C29" s="19"/>
      <c r="D29" s="19"/>
      <c r="E29" s="19"/>
      <c r="F29" s="46">
        <v>0</v>
      </c>
      <c r="G29" s="46"/>
      <c r="H29" s="46"/>
      <c r="I29" s="46"/>
      <c r="J29" s="54"/>
      <c r="K29" s="46"/>
      <c r="L29" s="46"/>
      <c r="M29" s="46">
        <v>0</v>
      </c>
      <c r="N29" s="46">
        <v>89</v>
      </c>
      <c r="O29" s="46"/>
      <c r="P29" s="46"/>
      <c r="Q29" s="46"/>
      <c r="R29" s="46"/>
      <c r="S29" s="45">
        <f t="shared" si="0"/>
        <v>89</v>
      </c>
    </row>
    <row r="30" spans="1:19" ht="18.75" customHeight="1">
      <c r="A30" s="14">
        <v>5233</v>
      </c>
      <c r="B30" s="38" t="s">
        <v>38</v>
      </c>
      <c r="C30" s="18"/>
      <c r="D30" s="18"/>
      <c r="E30" s="18"/>
      <c r="F30" s="46">
        <v>0</v>
      </c>
      <c r="G30" s="46"/>
      <c r="H30" s="46"/>
      <c r="I30" s="46"/>
      <c r="J30" s="54"/>
      <c r="K30" s="46"/>
      <c r="L30" s="46"/>
      <c r="M30" s="46"/>
      <c r="N30" s="46"/>
      <c r="O30" s="46"/>
      <c r="P30" s="46"/>
      <c r="Q30" s="46"/>
      <c r="R30" s="46"/>
      <c r="S30" s="45">
        <f t="shared" si="0"/>
        <v>0</v>
      </c>
    </row>
    <row r="31" spans="1:19" ht="18" customHeight="1">
      <c r="A31" s="66" t="s">
        <v>9</v>
      </c>
      <c r="B31" s="67"/>
      <c r="C31" s="50">
        <f>C11+C12+C13+C14+C21+C29+C30</f>
        <v>161712</v>
      </c>
      <c r="D31" s="50">
        <f aca="true" t="shared" si="3" ref="D31:S31">D11+D12+D13+D14+D21+D29+D30</f>
        <v>292701</v>
      </c>
      <c r="E31" s="50">
        <f t="shared" si="3"/>
        <v>406236</v>
      </c>
      <c r="F31" s="50">
        <f t="shared" si="3"/>
        <v>69154</v>
      </c>
      <c r="G31" s="50">
        <f t="shared" si="3"/>
        <v>48947</v>
      </c>
      <c r="H31" s="50">
        <f t="shared" si="3"/>
        <v>144276</v>
      </c>
      <c r="I31" s="50">
        <f t="shared" si="3"/>
        <v>46688</v>
      </c>
      <c r="J31" s="50">
        <f t="shared" si="3"/>
        <v>111489</v>
      </c>
      <c r="K31" s="50">
        <f t="shared" si="3"/>
        <v>61035</v>
      </c>
      <c r="L31" s="50">
        <f t="shared" si="3"/>
        <v>89370</v>
      </c>
      <c r="M31" s="50">
        <f t="shared" si="3"/>
        <v>85498</v>
      </c>
      <c r="N31" s="50">
        <f t="shared" si="3"/>
        <v>165514</v>
      </c>
      <c r="O31" s="50">
        <f t="shared" si="3"/>
        <v>24819</v>
      </c>
      <c r="P31" s="50">
        <f t="shared" si="3"/>
        <v>16993</v>
      </c>
      <c r="Q31" s="50">
        <f t="shared" si="3"/>
        <v>25152</v>
      </c>
      <c r="R31" s="50">
        <f t="shared" si="3"/>
        <v>39518</v>
      </c>
      <c r="S31" s="50">
        <f t="shared" si="3"/>
        <v>1789102</v>
      </c>
    </row>
    <row r="32" spans="1:19" ht="30" customHeight="1">
      <c r="A32" s="66" t="s">
        <v>35</v>
      </c>
      <c r="B32" s="72"/>
      <c r="C32" s="51">
        <f>C31/12/C9</f>
        <v>170.58227848101265</v>
      </c>
      <c r="D32" s="51">
        <f>D31/12/D9</f>
        <v>157.36612903225807</v>
      </c>
      <c r="E32" s="51">
        <f>E31/12/E9</f>
        <v>169.265</v>
      </c>
      <c r="F32" s="51">
        <f>F31/F9/12</f>
        <v>192.09444444444443</v>
      </c>
      <c r="G32" s="51">
        <f aca="true" t="shared" si="4" ref="G32:S32">G31/G9/12</f>
        <v>169.95486111111111</v>
      </c>
      <c r="H32" s="51">
        <f t="shared" si="4"/>
        <v>226.84905660377356</v>
      </c>
      <c r="I32" s="51">
        <v>186.91</v>
      </c>
      <c r="J32" s="51">
        <f t="shared" si="4"/>
        <v>165.90625</v>
      </c>
      <c r="K32" s="51">
        <f t="shared" si="4"/>
        <v>267.69736842105266</v>
      </c>
      <c r="L32" s="51">
        <f t="shared" si="4"/>
        <v>240.24193548387098</v>
      </c>
      <c r="M32" s="51">
        <f t="shared" si="4"/>
        <v>182.68803418803418</v>
      </c>
      <c r="N32" s="51">
        <f t="shared" si="4"/>
        <v>208.98232323232324</v>
      </c>
      <c r="O32" s="51">
        <f t="shared" si="4"/>
        <v>121.66176470588236</v>
      </c>
      <c r="P32" s="51">
        <f t="shared" si="4"/>
        <v>74.53070175438596</v>
      </c>
      <c r="Q32" s="51">
        <f t="shared" si="4"/>
        <v>149.71428571428572</v>
      </c>
      <c r="R32" s="51">
        <f t="shared" si="4"/>
        <v>205.82291666666666</v>
      </c>
      <c r="S32" s="51">
        <f t="shared" si="4"/>
        <v>177.49027777777778</v>
      </c>
    </row>
    <row r="33" spans="3:19" ht="12.75">
      <c r="C33" s="6"/>
      <c r="D33" s="6"/>
      <c r="R33" s="7"/>
      <c r="S33" s="34"/>
    </row>
    <row r="34" spans="3:19" ht="12.75">
      <c r="C34" s="32"/>
      <c r="D34" s="3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2"/>
      <c r="S34" s="34"/>
    </row>
    <row r="35" spans="3:20" ht="12.75">
      <c r="C35" s="29"/>
      <c r="D35" s="29"/>
      <c r="E35" s="29"/>
      <c r="F35" s="29"/>
      <c r="G35" s="2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29"/>
      <c r="S35" s="59"/>
      <c r="T35" s="29"/>
    </row>
    <row r="36" spans="18:19" ht="12.75">
      <c r="R36" s="7"/>
      <c r="S36" s="7"/>
    </row>
    <row r="37" spans="6:19" ht="12.75"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ht="12.75">
      <c r="D38" s="7"/>
    </row>
    <row r="40" ht="12.75">
      <c r="B40" s="16"/>
    </row>
    <row r="41" ht="12.75">
      <c r="B41" s="17"/>
    </row>
    <row r="42" spans="4:18" ht="12.7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4:18" ht="12.7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4:18" ht="12.7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4:18" ht="12.7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4:18" ht="12.7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</sheetData>
  <sheetProtection/>
  <mergeCells count="7">
    <mergeCell ref="A31:B31"/>
    <mergeCell ref="A32:B32"/>
    <mergeCell ref="A10:F10"/>
    <mergeCell ref="Q1:S1"/>
    <mergeCell ref="P2:S2"/>
    <mergeCell ref="P3:S3"/>
    <mergeCell ref="P4:S4"/>
  </mergeCells>
  <printOptions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U4" sqref="U4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spans="17:19" ht="12.75">
      <c r="Q1" s="76" t="s">
        <v>77</v>
      </c>
      <c r="R1" s="76"/>
      <c r="S1" s="76"/>
    </row>
    <row r="2" spans="16:19" ht="12.75">
      <c r="P2" s="76" t="s">
        <v>78</v>
      </c>
      <c r="Q2" s="76"/>
      <c r="R2" s="76"/>
      <c r="S2" s="76"/>
    </row>
    <row r="3" spans="16:19" ht="12.75">
      <c r="P3" s="76" t="s">
        <v>73</v>
      </c>
      <c r="Q3" s="76"/>
      <c r="R3" s="76"/>
      <c r="S3" s="76"/>
    </row>
    <row r="4" spans="16:19" ht="12.75">
      <c r="P4" s="76" t="s">
        <v>76</v>
      </c>
      <c r="Q4" s="76"/>
      <c r="R4" s="76"/>
      <c r="S4" s="76"/>
    </row>
    <row r="5" ht="15">
      <c r="B5" s="11" t="s">
        <v>67</v>
      </c>
    </row>
    <row r="6" spans="1:3" ht="12.75">
      <c r="A6" s="1"/>
      <c r="B6" s="3" t="s">
        <v>68</v>
      </c>
      <c r="C6" s="1"/>
    </row>
    <row r="7" spans="1:3" ht="12.75">
      <c r="A7" s="1"/>
      <c r="B7" s="3"/>
      <c r="C7" s="1"/>
    </row>
    <row r="8" spans="1:19" ht="55.5" customHeight="1">
      <c r="A8" s="25" t="s">
        <v>1</v>
      </c>
      <c r="B8" s="26" t="s">
        <v>0</v>
      </c>
      <c r="C8" s="28" t="s">
        <v>26</v>
      </c>
      <c r="D8" s="28" t="s">
        <v>27</v>
      </c>
      <c r="E8" s="28" t="s">
        <v>28</v>
      </c>
      <c r="F8" s="28" t="s">
        <v>29</v>
      </c>
      <c r="G8" s="28" t="s">
        <v>13</v>
      </c>
      <c r="H8" s="28" t="s">
        <v>30</v>
      </c>
      <c r="I8" s="28" t="s">
        <v>31</v>
      </c>
      <c r="J8" s="28" t="s">
        <v>32</v>
      </c>
      <c r="K8" s="28" t="s">
        <v>17</v>
      </c>
      <c r="L8" s="28" t="s">
        <v>18</v>
      </c>
      <c r="M8" s="28" t="s">
        <v>36</v>
      </c>
      <c r="N8" s="28" t="s">
        <v>33</v>
      </c>
      <c r="O8" s="28" t="s">
        <v>21</v>
      </c>
      <c r="P8" s="24" t="s">
        <v>22</v>
      </c>
      <c r="Q8" s="28" t="s">
        <v>23</v>
      </c>
      <c r="R8" s="28" t="s">
        <v>24</v>
      </c>
      <c r="S8" s="28" t="s">
        <v>25</v>
      </c>
    </row>
    <row r="9" spans="1:19" ht="29.25" customHeight="1">
      <c r="A9" s="8"/>
      <c r="B9" s="9" t="s">
        <v>66</v>
      </c>
      <c r="C9" s="23">
        <v>30</v>
      </c>
      <c r="D9" s="18">
        <v>79</v>
      </c>
      <c r="E9" s="18">
        <v>105</v>
      </c>
      <c r="F9" s="18">
        <v>14</v>
      </c>
      <c r="G9" s="18">
        <v>16</v>
      </c>
      <c r="H9" s="18">
        <v>16</v>
      </c>
      <c r="I9" s="18">
        <v>18</v>
      </c>
      <c r="J9" s="18">
        <v>34</v>
      </c>
      <c r="K9" s="18">
        <v>8</v>
      </c>
      <c r="L9" s="18">
        <v>14</v>
      </c>
      <c r="M9" s="18">
        <v>17</v>
      </c>
      <c r="N9" s="18">
        <v>32</v>
      </c>
      <c r="O9" s="18">
        <v>19</v>
      </c>
      <c r="P9" s="18">
        <v>14</v>
      </c>
      <c r="Q9" s="18">
        <v>4</v>
      </c>
      <c r="R9" s="18">
        <v>7</v>
      </c>
      <c r="S9" s="22">
        <f aca="true" t="shared" si="0" ref="S9:S30">C9+D9+E9+F9+G9+H9+I9+J9+K9+L9+M9+N9+O9+P9+Q9+R9</f>
        <v>427</v>
      </c>
    </row>
    <row r="10" spans="1:19" ht="26.25" customHeight="1">
      <c r="A10" s="73" t="s">
        <v>65</v>
      </c>
      <c r="B10" s="74"/>
      <c r="C10" s="74"/>
      <c r="D10" s="74"/>
      <c r="E10" s="74"/>
      <c r="F10" s="74"/>
      <c r="S10" s="22">
        <f t="shared" si="0"/>
        <v>0</v>
      </c>
    </row>
    <row r="11" spans="1:21" ht="39.75" customHeight="1">
      <c r="A11" s="12">
        <v>1100</v>
      </c>
      <c r="B11" s="2" t="s">
        <v>46</v>
      </c>
      <c r="C11" s="19">
        <v>24951</v>
      </c>
      <c r="D11" s="18">
        <v>52241</v>
      </c>
      <c r="E11" s="19">
        <v>64474</v>
      </c>
      <c r="F11" s="60">
        <v>11362</v>
      </c>
      <c r="G11" s="60">
        <v>10066</v>
      </c>
      <c r="H11" s="60">
        <v>6725</v>
      </c>
      <c r="I11" s="18">
        <v>24102</v>
      </c>
      <c r="J11" s="61">
        <v>38385</v>
      </c>
      <c r="K11" s="46">
        <v>10216</v>
      </c>
      <c r="L11" s="18">
        <v>17561</v>
      </c>
      <c r="M11" s="18">
        <v>24063</v>
      </c>
      <c r="N11" s="60">
        <v>52601</v>
      </c>
      <c r="O11" s="46">
        <v>8941</v>
      </c>
      <c r="P11" s="18">
        <v>7539</v>
      </c>
      <c r="Q11" s="18">
        <v>1155</v>
      </c>
      <c r="R11" s="18">
        <v>9180</v>
      </c>
      <c r="S11" s="22">
        <f t="shared" si="0"/>
        <v>363562</v>
      </c>
      <c r="U11">
        <v>323778</v>
      </c>
    </row>
    <row r="12" spans="1:19" ht="60.75" customHeight="1">
      <c r="A12" s="12">
        <v>1200</v>
      </c>
      <c r="B12" s="2" t="s">
        <v>49</v>
      </c>
      <c r="C12" s="19">
        <v>7132</v>
      </c>
      <c r="D12" s="18">
        <v>15902</v>
      </c>
      <c r="E12" s="19">
        <v>19091</v>
      </c>
      <c r="F12" s="60">
        <v>2000</v>
      </c>
      <c r="G12" s="60">
        <v>4892</v>
      </c>
      <c r="H12" s="60">
        <v>1586</v>
      </c>
      <c r="I12" s="18">
        <v>6354</v>
      </c>
      <c r="J12" s="61">
        <v>10525</v>
      </c>
      <c r="K12" s="46">
        <v>3129</v>
      </c>
      <c r="L12" s="18">
        <v>4305</v>
      </c>
      <c r="M12" s="18">
        <v>6530</v>
      </c>
      <c r="N12" s="60">
        <v>14351</v>
      </c>
      <c r="O12" s="46">
        <v>2213</v>
      </c>
      <c r="P12" s="18">
        <v>1778</v>
      </c>
      <c r="Q12" s="18">
        <v>274</v>
      </c>
      <c r="R12" s="18">
        <v>2166</v>
      </c>
      <c r="S12" s="22">
        <f t="shared" si="0"/>
        <v>102228</v>
      </c>
    </row>
    <row r="13" spans="1:19" ht="35.25" customHeight="1">
      <c r="A13" s="12">
        <v>2100</v>
      </c>
      <c r="B13" s="2" t="s">
        <v>39</v>
      </c>
      <c r="C13" s="18"/>
      <c r="D13" s="18"/>
      <c r="E13" s="18"/>
      <c r="F13" s="60">
        <f>G13-E13</f>
        <v>0</v>
      </c>
      <c r="G13" s="60"/>
      <c r="H13" s="60"/>
      <c r="I13" s="18">
        <v>14</v>
      </c>
      <c r="J13" s="61">
        <v>4</v>
      </c>
      <c r="K13" s="46"/>
      <c r="L13" s="18"/>
      <c r="M13" s="18">
        <v>14</v>
      </c>
      <c r="N13" s="60">
        <v>31</v>
      </c>
      <c r="O13" s="46"/>
      <c r="P13" s="18">
        <v>7</v>
      </c>
      <c r="Q13" s="18"/>
      <c r="R13" s="18"/>
      <c r="S13" s="22">
        <f t="shared" si="0"/>
        <v>70</v>
      </c>
    </row>
    <row r="14" spans="1:19" ht="21" customHeight="1">
      <c r="A14" s="12">
        <v>2200</v>
      </c>
      <c r="B14" s="2" t="s">
        <v>47</v>
      </c>
      <c r="C14" s="46">
        <f aca="true" t="shared" si="1" ref="C14:R14">C15+C16+C17+C18+C19+C20</f>
        <v>4899</v>
      </c>
      <c r="D14" s="46">
        <f t="shared" si="1"/>
        <v>16101</v>
      </c>
      <c r="E14" s="46">
        <f t="shared" si="1"/>
        <v>31521</v>
      </c>
      <c r="F14" s="46">
        <f t="shared" si="1"/>
        <v>2897</v>
      </c>
      <c r="G14" s="46">
        <f t="shared" si="1"/>
        <v>4513</v>
      </c>
      <c r="H14" s="46">
        <f t="shared" si="1"/>
        <v>4992</v>
      </c>
      <c r="I14" s="46">
        <f t="shared" si="1"/>
        <v>6942</v>
      </c>
      <c r="J14" s="46">
        <f t="shared" si="1"/>
        <v>13919</v>
      </c>
      <c r="K14" s="46">
        <f t="shared" si="1"/>
        <v>2548</v>
      </c>
      <c r="L14" s="46">
        <f t="shared" si="1"/>
        <v>5514</v>
      </c>
      <c r="M14" s="46">
        <f t="shared" si="1"/>
        <v>4057</v>
      </c>
      <c r="N14" s="46">
        <f t="shared" si="1"/>
        <v>7961</v>
      </c>
      <c r="O14" s="46">
        <f t="shared" si="1"/>
        <v>2274</v>
      </c>
      <c r="P14" s="46">
        <f t="shared" si="1"/>
        <v>1591</v>
      </c>
      <c r="Q14" s="46">
        <f t="shared" si="1"/>
        <v>870</v>
      </c>
      <c r="R14" s="46">
        <f t="shared" si="1"/>
        <v>526</v>
      </c>
      <c r="S14" s="22">
        <f t="shared" si="0"/>
        <v>111125</v>
      </c>
    </row>
    <row r="15" spans="1:19" ht="18.75" customHeight="1">
      <c r="A15" s="13">
        <v>2210</v>
      </c>
      <c r="B15" s="4" t="s">
        <v>2</v>
      </c>
      <c r="C15" s="54">
        <v>164</v>
      </c>
      <c r="D15" s="18">
        <v>354</v>
      </c>
      <c r="E15" s="18">
        <v>383</v>
      </c>
      <c r="F15" s="61">
        <v>33</v>
      </c>
      <c r="G15" s="60">
        <v>169</v>
      </c>
      <c r="H15" s="60">
        <v>43</v>
      </c>
      <c r="I15" s="18">
        <v>117</v>
      </c>
      <c r="J15" s="61">
        <v>323</v>
      </c>
      <c r="K15" s="46">
        <v>165</v>
      </c>
      <c r="L15" s="18">
        <v>96</v>
      </c>
      <c r="M15" s="18">
        <v>145</v>
      </c>
      <c r="N15" s="60">
        <v>101</v>
      </c>
      <c r="O15" s="46"/>
      <c r="P15" s="18">
        <v>115</v>
      </c>
      <c r="Q15" s="18"/>
      <c r="R15" s="18">
        <v>38</v>
      </c>
      <c r="S15" s="22">
        <f t="shared" si="0"/>
        <v>2246</v>
      </c>
    </row>
    <row r="16" spans="1:19" ht="21" customHeight="1">
      <c r="A16" s="13">
        <v>2220</v>
      </c>
      <c r="B16" s="4" t="s">
        <v>3</v>
      </c>
      <c r="C16" s="54">
        <v>3634</v>
      </c>
      <c r="D16" s="18">
        <v>13664</v>
      </c>
      <c r="E16" s="18">
        <v>24898</v>
      </c>
      <c r="F16" s="61">
        <v>2729</v>
      </c>
      <c r="G16" s="60">
        <v>3093</v>
      </c>
      <c r="H16" s="60">
        <v>4678</v>
      </c>
      <c r="I16" s="18">
        <v>3078</v>
      </c>
      <c r="J16" s="61">
        <v>4943</v>
      </c>
      <c r="K16" s="46">
        <v>1493</v>
      </c>
      <c r="L16" s="18">
        <v>5102</v>
      </c>
      <c r="M16" s="18">
        <v>1499</v>
      </c>
      <c r="N16" s="60">
        <v>4471</v>
      </c>
      <c r="O16" s="46">
        <v>2166</v>
      </c>
      <c r="P16" s="18">
        <v>1099</v>
      </c>
      <c r="Q16" s="60">
        <v>786</v>
      </c>
      <c r="R16" s="18">
        <v>403</v>
      </c>
      <c r="S16" s="22">
        <f t="shared" si="0"/>
        <v>77736</v>
      </c>
    </row>
    <row r="17" spans="1:19" ht="27" customHeight="1">
      <c r="A17" s="13">
        <v>2230</v>
      </c>
      <c r="B17" s="4" t="s">
        <v>4</v>
      </c>
      <c r="C17" s="54">
        <v>117</v>
      </c>
      <c r="D17" s="18">
        <v>564</v>
      </c>
      <c r="E17" s="18">
        <v>682</v>
      </c>
      <c r="F17" s="61">
        <v>126</v>
      </c>
      <c r="G17" s="60">
        <v>258</v>
      </c>
      <c r="H17" s="60">
        <v>74</v>
      </c>
      <c r="I17" s="18">
        <v>27</v>
      </c>
      <c r="J17" s="61">
        <v>271</v>
      </c>
      <c r="K17" s="46">
        <v>38</v>
      </c>
      <c r="L17" s="18">
        <v>105</v>
      </c>
      <c r="M17" s="18">
        <v>242</v>
      </c>
      <c r="N17" s="60">
        <v>259</v>
      </c>
      <c r="O17" s="46">
        <v>30</v>
      </c>
      <c r="P17" s="18"/>
      <c r="Q17" s="18">
        <v>8</v>
      </c>
      <c r="R17" s="18">
        <v>12</v>
      </c>
      <c r="S17" s="22">
        <f t="shared" si="0"/>
        <v>2813</v>
      </c>
    </row>
    <row r="18" spans="1:19" ht="27" customHeight="1">
      <c r="A18" s="13">
        <v>2240</v>
      </c>
      <c r="B18" s="4" t="s">
        <v>40</v>
      </c>
      <c r="C18" s="54">
        <v>816</v>
      </c>
      <c r="D18" s="18">
        <v>1431</v>
      </c>
      <c r="E18" s="18">
        <v>5489</v>
      </c>
      <c r="F18" s="61">
        <v>9</v>
      </c>
      <c r="G18" s="60">
        <v>993</v>
      </c>
      <c r="H18" s="60">
        <v>197</v>
      </c>
      <c r="I18" s="18">
        <v>3618</v>
      </c>
      <c r="J18" s="61">
        <v>8345</v>
      </c>
      <c r="K18" s="46">
        <v>738</v>
      </c>
      <c r="L18" s="18">
        <v>211</v>
      </c>
      <c r="M18" s="18">
        <v>2086</v>
      </c>
      <c r="N18" s="60">
        <v>3101</v>
      </c>
      <c r="O18" s="46">
        <v>25</v>
      </c>
      <c r="P18" s="18">
        <v>258</v>
      </c>
      <c r="Q18" s="18">
        <v>76</v>
      </c>
      <c r="R18" s="18">
        <v>73</v>
      </c>
      <c r="S18" s="22">
        <f t="shared" si="0"/>
        <v>27466</v>
      </c>
    </row>
    <row r="19" spans="1:19" ht="17.25" customHeight="1">
      <c r="A19" s="13">
        <v>2250</v>
      </c>
      <c r="B19" s="4" t="s">
        <v>5</v>
      </c>
      <c r="C19" s="54"/>
      <c r="D19" s="18"/>
      <c r="E19" s="18"/>
      <c r="F19" s="61"/>
      <c r="G19" s="60"/>
      <c r="H19" s="60"/>
      <c r="I19" s="18">
        <v>17</v>
      </c>
      <c r="J19" s="61"/>
      <c r="K19" s="46">
        <v>16</v>
      </c>
      <c r="L19" s="18"/>
      <c r="M19" s="18">
        <v>10</v>
      </c>
      <c r="N19" s="60">
        <v>29</v>
      </c>
      <c r="O19" s="46"/>
      <c r="P19" s="18">
        <v>36</v>
      </c>
      <c r="Q19" s="18"/>
      <c r="R19" s="18"/>
      <c r="S19" s="22">
        <f t="shared" si="0"/>
        <v>108</v>
      </c>
    </row>
    <row r="20" spans="1:19" ht="27" customHeight="1">
      <c r="A20" s="13">
        <v>2260</v>
      </c>
      <c r="B20" s="4" t="s">
        <v>41</v>
      </c>
      <c r="C20" s="54">
        <v>168</v>
      </c>
      <c r="D20" s="18">
        <v>88</v>
      </c>
      <c r="E20" s="18">
        <v>69</v>
      </c>
      <c r="F20" s="61"/>
      <c r="G20" s="60"/>
      <c r="H20" s="60"/>
      <c r="I20" s="18">
        <v>85</v>
      </c>
      <c r="J20" s="61">
        <v>37</v>
      </c>
      <c r="K20" s="46">
        <v>98</v>
      </c>
      <c r="L20" s="18"/>
      <c r="M20" s="18">
        <v>75</v>
      </c>
      <c r="N20" s="60"/>
      <c r="O20" s="46">
        <v>53</v>
      </c>
      <c r="P20" s="18">
        <v>83</v>
      </c>
      <c r="Q20" s="18"/>
      <c r="R20" s="18"/>
      <c r="S20" s="22">
        <f t="shared" si="0"/>
        <v>756</v>
      </c>
    </row>
    <row r="21" spans="1:19" ht="40.5" customHeight="1">
      <c r="A21" s="12">
        <v>2300</v>
      </c>
      <c r="B21" s="2" t="s">
        <v>42</v>
      </c>
      <c r="C21" s="46">
        <f>C22+C23+C24+C25+C26+C28+C27</f>
        <v>1812</v>
      </c>
      <c r="D21" s="46">
        <f aca="true" t="shared" si="2" ref="D21:R21">D22+D23+D24+D25+D26+D28+D27</f>
        <v>2667</v>
      </c>
      <c r="E21" s="46">
        <f t="shared" si="2"/>
        <v>7803</v>
      </c>
      <c r="F21" s="46">
        <f t="shared" si="2"/>
        <v>1195</v>
      </c>
      <c r="G21" s="46">
        <f t="shared" si="2"/>
        <v>528</v>
      </c>
      <c r="H21" s="46">
        <f t="shared" si="2"/>
        <v>1025</v>
      </c>
      <c r="I21" s="46">
        <f t="shared" si="2"/>
        <v>788</v>
      </c>
      <c r="J21" s="46">
        <f t="shared" si="2"/>
        <v>4857</v>
      </c>
      <c r="K21" s="46">
        <f t="shared" si="2"/>
        <v>2565</v>
      </c>
      <c r="L21" s="46">
        <f t="shared" si="2"/>
        <v>2312</v>
      </c>
      <c r="M21" s="46">
        <f t="shared" si="2"/>
        <v>2759</v>
      </c>
      <c r="N21" s="46">
        <f t="shared" si="2"/>
        <v>5265</v>
      </c>
      <c r="O21" s="46">
        <f t="shared" si="2"/>
        <v>1680</v>
      </c>
      <c r="P21" s="46">
        <f t="shared" si="2"/>
        <v>1605</v>
      </c>
      <c r="Q21" s="46">
        <f t="shared" si="2"/>
        <v>127</v>
      </c>
      <c r="R21" s="46">
        <f t="shared" si="2"/>
        <v>1550</v>
      </c>
      <c r="S21" s="22">
        <f t="shared" si="0"/>
        <v>38538</v>
      </c>
    </row>
    <row r="22" spans="1:19" ht="15.75" customHeight="1">
      <c r="A22" s="15">
        <v>2310</v>
      </c>
      <c r="B22" s="4" t="s">
        <v>43</v>
      </c>
      <c r="C22" s="54">
        <v>651</v>
      </c>
      <c r="D22" s="18">
        <v>698</v>
      </c>
      <c r="E22" s="18">
        <v>2382</v>
      </c>
      <c r="F22" s="61">
        <v>422</v>
      </c>
      <c r="G22" s="60">
        <v>120</v>
      </c>
      <c r="H22" s="60">
        <v>443</v>
      </c>
      <c r="I22" s="18">
        <v>205</v>
      </c>
      <c r="J22" s="61">
        <v>1000</v>
      </c>
      <c r="K22" s="46">
        <v>632</v>
      </c>
      <c r="L22" s="18">
        <v>600</v>
      </c>
      <c r="M22" s="18">
        <v>730</v>
      </c>
      <c r="N22" s="60">
        <v>768</v>
      </c>
      <c r="O22" s="46">
        <v>443</v>
      </c>
      <c r="P22" s="18">
        <v>384</v>
      </c>
      <c r="Q22" s="18">
        <v>42</v>
      </c>
      <c r="R22" s="18">
        <v>410</v>
      </c>
      <c r="S22" s="22">
        <f t="shared" si="0"/>
        <v>9930</v>
      </c>
    </row>
    <row r="23" spans="1:19" ht="27.75" customHeight="1">
      <c r="A23" s="15">
        <v>2320</v>
      </c>
      <c r="B23" s="4" t="s">
        <v>6</v>
      </c>
      <c r="C23" s="54">
        <v>186</v>
      </c>
      <c r="D23" s="18"/>
      <c r="E23" s="18"/>
      <c r="F23" s="61">
        <v>39</v>
      </c>
      <c r="G23" s="60"/>
      <c r="H23" s="60"/>
      <c r="I23" s="18">
        <v>3</v>
      </c>
      <c r="J23" s="61">
        <v>365</v>
      </c>
      <c r="K23" s="46">
        <v>1066</v>
      </c>
      <c r="L23" s="18">
        <v>102</v>
      </c>
      <c r="M23" s="18">
        <v>1122</v>
      </c>
      <c r="N23" s="60">
        <v>2856</v>
      </c>
      <c r="O23" s="46">
        <v>530</v>
      </c>
      <c r="P23" s="18">
        <v>486</v>
      </c>
      <c r="Q23" s="18">
        <v>20</v>
      </c>
      <c r="R23" s="18">
        <v>967</v>
      </c>
      <c r="S23" s="22">
        <f t="shared" si="0"/>
        <v>7742</v>
      </c>
    </row>
    <row r="24" spans="1:19" ht="23.25" customHeight="1">
      <c r="A24" s="15">
        <v>2340</v>
      </c>
      <c r="B24" s="4" t="s">
        <v>44</v>
      </c>
      <c r="C24" s="54">
        <v>13</v>
      </c>
      <c r="D24" s="18"/>
      <c r="E24" s="18">
        <v>28</v>
      </c>
      <c r="F24" s="61"/>
      <c r="G24" s="60"/>
      <c r="H24" s="60"/>
      <c r="I24" s="18"/>
      <c r="J24" s="61"/>
      <c r="K24" s="46"/>
      <c r="L24" s="18">
        <v>2</v>
      </c>
      <c r="M24" s="18"/>
      <c r="N24" s="60"/>
      <c r="O24" s="46"/>
      <c r="P24" s="18">
        <v>35</v>
      </c>
      <c r="Q24" s="18"/>
      <c r="R24" s="18"/>
      <c r="S24" s="22">
        <f t="shared" si="0"/>
        <v>78</v>
      </c>
    </row>
    <row r="25" spans="1:19" ht="20.25" customHeight="1">
      <c r="A25" s="15">
        <v>2350</v>
      </c>
      <c r="B25" s="4" t="s">
        <v>7</v>
      </c>
      <c r="C25" s="54">
        <v>856</v>
      </c>
      <c r="D25" s="18">
        <v>1515</v>
      </c>
      <c r="E25" s="18">
        <v>4917</v>
      </c>
      <c r="F25" s="61">
        <v>487</v>
      </c>
      <c r="G25" s="60">
        <v>180</v>
      </c>
      <c r="H25" s="60">
        <v>344</v>
      </c>
      <c r="I25" s="18">
        <v>263</v>
      </c>
      <c r="J25" s="61">
        <v>2357</v>
      </c>
      <c r="K25" s="46">
        <v>578</v>
      </c>
      <c r="L25" s="18">
        <v>1068</v>
      </c>
      <c r="M25" s="18">
        <v>783</v>
      </c>
      <c r="N25" s="60">
        <v>1440</v>
      </c>
      <c r="O25" s="46">
        <v>707</v>
      </c>
      <c r="P25" s="18">
        <v>678</v>
      </c>
      <c r="Q25" s="18">
        <v>44</v>
      </c>
      <c r="R25" s="18">
        <v>173</v>
      </c>
      <c r="S25" s="22">
        <f t="shared" si="0"/>
        <v>16390</v>
      </c>
    </row>
    <row r="26" spans="1:19" ht="38.25" customHeight="1">
      <c r="A26" s="15">
        <v>2360</v>
      </c>
      <c r="B26" s="4" t="s">
        <v>45</v>
      </c>
      <c r="C26" s="54">
        <v>7</v>
      </c>
      <c r="D26" s="18"/>
      <c r="E26" s="18"/>
      <c r="F26" s="61">
        <v>102</v>
      </c>
      <c r="G26" s="60">
        <v>85</v>
      </c>
      <c r="H26" s="60"/>
      <c r="I26" s="18">
        <v>44</v>
      </c>
      <c r="J26" s="61">
        <v>251</v>
      </c>
      <c r="K26" s="56"/>
      <c r="L26" s="18">
        <v>160</v>
      </c>
      <c r="M26" s="18"/>
      <c r="N26" s="60"/>
      <c r="O26" s="46"/>
      <c r="P26" s="18"/>
      <c r="Q26" s="18"/>
      <c r="R26" s="18"/>
      <c r="S26" s="22">
        <f t="shared" si="0"/>
        <v>649</v>
      </c>
    </row>
    <row r="27" spans="1:19" ht="24.75" customHeight="1" hidden="1">
      <c r="A27" s="40">
        <v>2363</v>
      </c>
      <c r="B27" s="37" t="s">
        <v>48</v>
      </c>
      <c r="C27" s="62"/>
      <c r="D27" s="41"/>
      <c r="E27" s="41"/>
      <c r="F27" s="64"/>
      <c r="G27" s="52"/>
      <c r="H27" s="52"/>
      <c r="I27" s="41"/>
      <c r="J27" s="64"/>
      <c r="K27" s="56"/>
      <c r="L27" s="41"/>
      <c r="M27" s="41"/>
      <c r="N27" s="52"/>
      <c r="O27" s="56"/>
      <c r="P27" s="41"/>
      <c r="Q27" s="41"/>
      <c r="R27" s="41"/>
      <c r="S27" s="22">
        <f t="shared" si="0"/>
        <v>0</v>
      </c>
    </row>
    <row r="28" spans="1:19" ht="20.25" customHeight="1">
      <c r="A28" s="15">
        <v>2370</v>
      </c>
      <c r="B28" s="37" t="s">
        <v>37</v>
      </c>
      <c r="C28" s="54">
        <v>99</v>
      </c>
      <c r="D28" s="18">
        <v>454</v>
      </c>
      <c r="E28" s="18">
        <v>476</v>
      </c>
      <c r="F28" s="60">
        <v>145</v>
      </c>
      <c r="G28" s="60">
        <v>143</v>
      </c>
      <c r="H28" s="60">
        <v>238</v>
      </c>
      <c r="I28" s="18">
        <v>273</v>
      </c>
      <c r="J28" s="61">
        <v>884</v>
      </c>
      <c r="K28" s="46">
        <v>289</v>
      </c>
      <c r="L28" s="18">
        <v>380</v>
      </c>
      <c r="M28" s="18">
        <v>124</v>
      </c>
      <c r="N28" s="60">
        <v>201</v>
      </c>
      <c r="O28" s="46"/>
      <c r="P28" s="18">
        <v>22</v>
      </c>
      <c r="Q28" s="18">
        <v>21</v>
      </c>
      <c r="R28" s="18"/>
      <c r="S28" s="22">
        <f t="shared" si="0"/>
        <v>3749</v>
      </c>
    </row>
    <row r="29" spans="1:19" ht="21.75" customHeight="1">
      <c r="A29" s="14">
        <v>2400</v>
      </c>
      <c r="B29" s="2" t="s">
        <v>8</v>
      </c>
      <c r="C29" s="19"/>
      <c r="D29" s="19"/>
      <c r="E29" s="19"/>
      <c r="F29" s="60">
        <v>0</v>
      </c>
      <c r="G29" s="60"/>
      <c r="H29" s="60"/>
      <c r="I29" s="18"/>
      <c r="J29" s="61"/>
      <c r="K29" s="46"/>
      <c r="L29" s="18"/>
      <c r="M29" s="18">
        <v>0</v>
      </c>
      <c r="N29" s="60">
        <v>44</v>
      </c>
      <c r="O29" s="46"/>
      <c r="P29" s="18">
        <v>69</v>
      </c>
      <c r="Q29" s="18"/>
      <c r="R29" s="18"/>
      <c r="S29" s="22">
        <f t="shared" si="0"/>
        <v>113</v>
      </c>
    </row>
    <row r="30" spans="1:19" ht="18.75" customHeight="1">
      <c r="A30" s="14">
        <v>5233</v>
      </c>
      <c r="B30" s="38" t="s">
        <v>38</v>
      </c>
      <c r="C30" s="54"/>
      <c r="D30" s="18"/>
      <c r="E30" s="18"/>
      <c r="F30" s="50"/>
      <c r="G30" s="18"/>
      <c r="H30" s="18"/>
      <c r="I30" s="18"/>
      <c r="J30" s="58"/>
      <c r="K30" s="50"/>
      <c r="L30" s="18"/>
      <c r="M30" s="18"/>
      <c r="N30" s="18"/>
      <c r="O30" s="46"/>
      <c r="P30" s="18"/>
      <c r="Q30" s="18"/>
      <c r="R30" s="18"/>
      <c r="S30" s="22">
        <f t="shared" si="0"/>
        <v>0</v>
      </c>
    </row>
    <row r="31" spans="1:19" ht="18" customHeight="1">
      <c r="A31" s="66" t="s">
        <v>9</v>
      </c>
      <c r="B31" s="67"/>
      <c r="C31" s="50">
        <f aca="true" t="shared" si="3" ref="C31:S31">C11+C12+C13+C14+C21+C29+C30</f>
        <v>38794</v>
      </c>
      <c r="D31" s="50">
        <f t="shared" si="3"/>
        <v>86911</v>
      </c>
      <c r="E31" s="50">
        <f t="shared" si="3"/>
        <v>122889</v>
      </c>
      <c r="F31" s="50">
        <f t="shared" si="3"/>
        <v>17454</v>
      </c>
      <c r="G31" s="50">
        <f t="shared" si="3"/>
        <v>19999</v>
      </c>
      <c r="H31" s="50">
        <f t="shared" si="3"/>
        <v>14328</v>
      </c>
      <c r="I31" s="50">
        <f t="shared" si="3"/>
        <v>38200</v>
      </c>
      <c r="J31" s="50">
        <f t="shared" si="3"/>
        <v>67690</v>
      </c>
      <c r="K31" s="50">
        <f t="shared" si="3"/>
        <v>18458</v>
      </c>
      <c r="L31" s="50">
        <f t="shared" si="3"/>
        <v>29692</v>
      </c>
      <c r="M31" s="50">
        <f t="shared" si="3"/>
        <v>37423</v>
      </c>
      <c r="N31" s="50">
        <f t="shared" si="3"/>
        <v>80253</v>
      </c>
      <c r="O31" s="50">
        <f t="shared" si="3"/>
        <v>15108</v>
      </c>
      <c r="P31" s="50">
        <f t="shared" si="3"/>
        <v>12589</v>
      </c>
      <c r="Q31" s="50">
        <f t="shared" si="3"/>
        <v>2426</v>
      </c>
      <c r="R31" s="50">
        <f t="shared" si="3"/>
        <v>13422</v>
      </c>
      <c r="S31" s="50">
        <f t="shared" si="3"/>
        <v>615636</v>
      </c>
    </row>
    <row r="32" spans="1:19" ht="30" customHeight="1">
      <c r="A32" s="66" t="s">
        <v>35</v>
      </c>
      <c r="B32" s="72"/>
      <c r="C32" s="51">
        <f>C31/12/C9</f>
        <v>107.76111111111112</v>
      </c>
      <c r="D32" s="51">
        <f>D31/12/D9</f>
        <v>91.67827004219409</v>
      </c>
      <c r="E32" s="51">
        <f>E31/12/E9</f>
        <v>97.53095238095239</v>
      </c>
      <c r="F32" s="51">
        <f>F31/12/F9</f>
        <v>103.89285714285714</v>
      </c>
      <c r="G32" s="51">
        <f aca="true" t="shared" si="4" ref="G32:S32">G31/12/G9</f>
        <v>104.16145833333333</v>
      </c>
      <c r="H32" s="51">
        <f t="shared" si="4"/>
        <v>74.625</v>
      </c>
      <c r="I32" s="51">
        <v>186.91</v>
      </c>
      <c r="J32" s="51">
        <f t="shared" si="4"/>
        <v>165.90686274509804</v>
      </c>
      <c r="K32" s="51">
        <f t="shared" si="4"/>
        <v>192.27083333333334</v>
      </c>
      <c r="L32" s="51">
        <f t="shared" si="4"/>
        <v>176.73809523809524</v>
      </c>
      <c r="M32" s="51">
        <f t="shared" si="4"/>
        <v>183.44607843137257</v>
      </c>
      <c r="N32" s="51">
        <f t="shared" si="4"/>
        <v>208.9921875</v>
      </c>
      <c r="O32" s="51">
        <f t="shared" si="4"/>
        <v>66.26315789473684</v>
      </c>
      <c r="P32" s="51">
        <f t="shared" si="4"/>
        <v>74.93452380952381</v>
      </c>
      <c r="Q32" s="51">
        <f t="shared" si="4"/>
        <v>50.541666666666664</v>
      </c>
      <c r="R32" s="51">
        <f t="shared" si="4"/>
        <v>159.78571428571428</v>
      </c>
      <c r="S32" s="51">
        <f t="shared" si="4"/>
        <v>120.14754098360656</v>
      </c>
    </row>
    <row r="33" ht="12.75">
      <c r="D33" s="7"/>
    </row>
    <row r="34" spans="2:20" ht="12.75"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2.75">
      <c r="B35" s="1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</row>
    <row r="36" spans="2:20" ht="12.75">
      <c r="B36" s="1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2:20" ht="12.75">
      <c r="B37" s="1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9" spans="3:5" ht="12.75">
      <c r="C39" s="20"/>
      <c r="D39" s="20"/>
      <c r="E39" s="20"/>
    </row>
    <row r="41" ht="12.75">
      <c r="E41" s="20"/>
    </row>
  </sheetData>
  <sheetProtection/>
  <mergeCells count="7">
    <mergeCell ref="A31:B31"/>
    <mergeCell ref="A32:B32"/>
    <mergeCell ref="A10:F10"/>
    <mergeCell ref="Q1:S1"/>
    <mergeCell ref="P2:S2"/>
    <mergeCell ref="P3:S3"/>
    <mergeCell ref="P4:S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2018-03-06T14:51:27Z</cp:lastPrinted>
  <dcterms:created xsi:type="dcterms:W3CDTF">2004-02-26T13:25:26Z</dcterms:created>
  <dcterms:modified xsi:type="dcterms:W3CDTF">2018-03-06T14:51:34Z</dcterms:modified>
  <cp:category/>
  <cp:version/>
  <cp:contentType/>
  <cp:contentStatus/>
</cp:coreProperties>
</file>